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os\Contabilidad\Formas\"/>
    </mc:Choice>
  </mc:AlternateContent>
  <bookViews>
    <workbookView xWindow="0" yWindow="0" windowWidth="28800" windowHeight="12330"/>
  </bookViews>
  <sheets>
    <sheet name="Proyectado" sheetId="1" r:id="rId1"/>
    <sheet name="Real" sheetId="3" r:id="rId2"/>
  </sheets>
  <definedNames>
    <definedName name="_xlnm.Print_Area" localSheetId="0">Proyectado!$B$1:$P$48</definedName>
    <definedName name="_xlnm.Print_Titles" localSheetId="0">Proyectado!$4:$4</definedName>
    <definedName name="_xlnm.Print_Titles" localSheetId="1">Real!$4:$4</definedName>
  </definedNames>
  <calcPr calcId="162913"/>
</workbook>
</file>

<file path=xl/calcChain.xml><?xml version="1.0" encoding="utf-8"?>
<calcChain xmlns="http://schemas.openxmlformats.org/spreadsheetml/2006/main">
  <c r="C5" i="3" l="1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2" i="3"/>
  <c r="B11" i="3"/>
  <c r="B10" i="3"/>
  <c r="B9" i="3"/>
  <c r="B8" i="3"/>
  <c r="C2" i="3"/>
  <c r="M49" i="3" l="1"/>
  <c r="L49" i="3" l="1"/>
  <c r="K49" i="3" l="1"/>
  <c r="J49" i="3" l="1"/>
  <c r="I49" i="3" l="1"/>
  <c r="I43" i="3" l="1"/>
  <c r="H49" i="3" l="1"/>
  <c r="G49" i="3" l="1"/>
  <c r="P37" i="1"/>
  <c r="F49" i="3" l="1"/>
  <c r="P12" i="3" l="1"/>
  <c r="P11" i="3"/>
  <c r="P10" i="3"/>
  <c r="P9" i="3"/>
  <c r="P21" i="1"/>
  <c r="P21" i="3"/>
  <c r="Q21" i="3" s="1"/>
  <c r="S21" i="3"/>
  <c r="T21" i="3"/>
  <c r="U21" i="3" l="1"/>
  <c r="P8" i="3" l="1"/>
  <c r="O49" i="3" l="1"/>
  <c r="N49" i="3" l="1"/>
  <c r="E49" i="3" l="1"/>
  <c r="S34" i="3"/>
  <c r="S33" i="3"/>
  <c r="S38" i="3"/>
  <c r="P18" i="3" l="1"/>
  <c r="P19" i="3"/>
  <c r="Q19" i="3" s="1"/>
  <c r="P20" i="3"/>
  <c r="Q20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Q18" i="3" l="1"/>
  <c r="T12" i="3"/>
  <c r="P38" i="1"/>
  <c r="T38" i="3"/>
  <c r="T33" i="3"/>
  <c r="P33" i="1"/>
  <c r="U33" i="3" l="1"/>
  <c r="U38" i="3"/>
  <c r="D49" i="3"/>
  <c r="T42" i="3"/>
  <c r="S42" i="3"/>
  <c r="T41" i="3"/>
  <c r="S41" i="3"/>
  <c r="T40" i="3"/>
  <c r="S40" i="3"/>
  <c r="T39" i="3"/>
  <c r="S39" i="3"/>
  <c r="T37" i="3"/>
  <c r="S37" i="3"/>
  <c r="T36" i="3"/>
  <c r="S36" i="3"/>
  <c r="T35" i="3"/>
  <c r="S35" i="3"/>
  <c r="T34" i="3"/>
  <c r="T32" i="3"/>
  <c r="S32" i="3"/>
  <c r="T31" i="3"/>
  <c r="S31" i="3"/>
  <c r="T30" i="3"/>
  <c r="S30" i="3"/>
  <c r="T29" i="3"/>
  <c r="S29" i="3"/>
  <c r="T28" i="3"/>
  <c r="S28" i="3"/>
  <c r="T27" i="3"/>
  <c r="S27" i="3"/>
  <c r="S26" i="3"/>
  <c r="T25" i="3"/>
  <c r="S25" i="3"/>
  <c r="T24" i="3"/>
  <c r="S24" i="3"/>
  <c r="T23" i="3"/>
  <c r="S23" i="3"/>
  <c r="T22" i="3"/>
  <c r="S22" i="3"/>
  <c r="T20" i="3"/>
  <c r="S20" i="3"/>
  <c r="T19" i="3"/>
  <c r="S19" i="3"/>
  <c r="T18" i="3"/>
  <c r="S18" i="3"/>
  <c r="T17" i="3"/>
  <c r="S17" i="3"/>
  <c r="S9" i="3"/>
  <c r="S10" i="3"/>
  <c r="T10" i="3"/>
  <c r="S11" i="3"/>
  <c r="T11" i="3"/>
  <c r="S12" i="3"/>
  <c r="S8" i="3"/>
  <c r="P17" i="3"/>
  <c r="Q12" i="3"/>
  <c r="Q11" i="3"/>
  <c r="Q10" i="3"/>
  <c r="Q9" i="3"/>
  <c r="F13" i="3"/>
  <c r="H13" i="3"/>
  <c r="J13" i="3"/>
  <c r="L13" i="3"/>
  <c r="N13" i="3"/>
  <c r="G13" i="3"/>
  <c r="I13" i="3"/>
  <c r="K13" i="3"/>
  <c r="M13" i="3"/>
  <c r="O13" i="3"/>
  <c r="F43" i="3"/>
  <c r="G43" i="3"/>
  <c r="H43" i="3"/>
  <c r="J43" i="3"/>
  <c r="K43" i="3"/>
  <c r="L43" i="3"/>
  <c r="M43" i="3"/>
  <c r="N43" i="3"/>
  <c r="O43" i="3"/>
  <c r="C43" i="3"/>
  <c r="E43" i="3"/>
  <c r="D43" i="3"/>
  <c r="C13" i="3"/>
  <c r="E13" i="3"/>
  <c r="D13" i="3"/>
  <c r="P23" i="1"/>
  <c r="T8" i="3"/>
  <c r="T9" i="3"/>
  <c r="Q8" i="3"/>
  <c r="P24" i="1"/>
  <c r="C43" i="1"/>
  <c r="O43" i="1"/>
  <c r="N43" i="1"/>
  <c r="M43" i="1"/>
  <c r="L43" i="1"/>
  <c r="K43" i="1"/>
  <c r="J43" i="1"/>
  <c r="I43" i="1"/>
  <c r="H43" i="1"/>
  <c r="G43" i="1"/>
  <c r="F43" i="1"/>
  <c r="E43" i="1"/>
  <c r="D43" i="1"/>
  <c r="P5" i="1"/>
  <c r="P42" i="1"/>
  <c r="P41" i="1"/>
  <c r="P40" i="1"/>
  <c r="P39" i="1"/>
  <c r="P36" i="1"/>
  <c r="P35" i="1"/>
  <c r="P34" i="1"/>
  <c r="P32" i="1"/>
  <c r="P31" i="1"/>
  <c r="P30" i="1"/>
  <c r="P29" i="1"/>
  <c r="P28" i="1"/>
  <c r="P27" i="1"/>
  <c r="P25" i="1"/>
  <c r="P22" i="1"/>
  <c r="P20" i="1"/>
  <c r="P19" i="1"/>
  <c r="P18" i="1"/>
  <c r="P17" i="1"/>
  <c r="P9" i="1"/>
  <c r="P10" i="1"/>
  <c r="P11" i="1"/>
  <c r="P12" i="1"/>
  <c r="J13" i="1"/>
  <c r="G13" i="1"/>
  <c r="D13" i="1"/>
  <c r="C13" i="1"/>
  <c r="E13" i="1"/>
  <c r="F13" i="1"/>
  <c r="H13" i="1"/>
  <c r="I13" i="1"/>
  <c r="K13" i="1"/>
  <c r="L13" i="1"/>
  <c r="M13" i="1"/>
  <c r="N13" i="1"/>
  <c r="D4" i="1"/>
  <c r="O13" i="1"/>
  <c r="E4" i="1" l="1"/>
  <c r="D4" i="3"/>
  <c r="U27" i="3"/>
  <c r="U28" i="3"/>
  <c r="U34" i="3"/>
  <c r="U35" i="3"/>
  <c r="U36" i="3"/>
  <c r="U39" i="3"/>
  <c r="U40" i="3"/>
  <c r="S13" i="3"/>
  <c r="W13" i="3" s="1"/>
  <c r="U41" i="3"/>
  <c r="U29" i="3"/>
  <c r="U8" i="3"/>
  <c r="U9" i="3"/>
  <c r="U11" i="3"/>
  <c r="U10" i="3"/>
  <c r="U17" i="3"/>
  <c r="U18" i="3"/>
  <c r="U19" i="3"/>
  <c r="U20" i="3"/>
  <c r="U23" i="3"/>
  <c r="U25" i="3"/>
  <c r="U31" i="3"/>
  <c r="U22" i="3"/>
  <c r="U42" i="3"/>
  <c r="U30" i="3"/>
  <c r="U24" i="3"/>
  <c r="U32" i="3"/>
  <c r="U37" i="3"/>
  <c r="U12" i="3"/>
  <c r="S43" i="3"/>
  <c r="W43" i="3" s="1"/>
  <c r="T5" i="3"/>
  <c r="T26" i="3"/>
  <c r="U26" i="3" s="1"/>
  <c r="C14" i="3"/>
  <c r="C44" i="3" s="1"/>
  <c r="S5" i="3"/>
  <c r="P13" i="3"/>
  <c r="Q17" i="3"/>
  <c r="T13" i="3"/>
  <c r="Q13" i="3"/>
  <c r="P26" i="1"/>
  <c r="P43" i="1" s="1"/>
  <c r="C14" i="1"/>
  <c r="C44" i="1" s="1"/>
  <c r="D5" i="1" s="1"/>
  <c r="D14" i="1" s="1"/>
  <c r="P8" i="1"/>
  <c r="P13" i="1" s="1"/>
  <c r="F4" i="1" l="1"/>
  <c r="E4" i="3"/>
  <c r="D5" i="3"/>
  <c r="D14" i="3" s="1"/>
  <c r="D44" i="3" s="1"/>
  <c r="E52" i="3" s="1"/>
  <c r="F53" i="3"/>
  <c r="H53" i="3"/>
  <c r="J53" i="3"/>
  <c r="L53" i="3"/>
  <c r="N53" i="3"/>
  <c r="D53" i="3"/>
  <c r="D52" i="3"/>
  <c r="E53" i="3"/>
  <c r="G53" i="3"/>
  <c r="I53" i="3"/>
  <c r="K53" i="3"/>
  <c r="M53" i="3"/>
  <c r="O53" i="3"/>
  <c r="U5" i="3"/>
  <c r="W44" i="3"/>
  <c r="U13" i="3"/>
  <c r="U43" i="3"/>
  <c r="E5" i="3"/>
  <c r="E14" i="3" s="1"/>
  <c r="E44" i="3" s="1"/>
  <c r="F52" i="3" s="1"/>
  <c r="D50" i="3"/>
  <c r="S14" i="3"/>
  <c r="S44" i="3" s="1"/>
  <c r="T14" i="3"/>
  <c r="Q43" i="3"/>
  <c r="P43" i="3"/>
  <c r="T43" i="3"/>
  <c r="D44" i="1"/>
  <c r="P14" i="1"/>
  <c r="P44" i="1" s="1"/>
  <c r="G4" i="1" l="1"/>
  <c r="F4" i="3"/>
  <c r="E5" i="1"/>
  <c r="E14" i="1" s="1"/>
  <c r="E44" i="1" s="1"/>
  <c r="E50" i="3"/>
  <c r="F5" i="3"/>
  <c r="F14" i="3" s="1"/>
  <c r="F44" i="3" s="1"/>
  <c r="G52" i="3" s="1"/>
  <c r="U14" i="3"/>
  <c r="U44" i="3" s="1"/>
  <c r="T44" i="3"/>
  <c r="H4" i="1" l="1"/>
  <c r="G4" i="3"/>
  <c r="F50" i="3"/>
  <c r="F5" i="1"/>
  <c r="F14" i="1" s="1"/>
  <c r="F44" i="1" s="1"/>
  <c r="G5" i="3"/>
  <c r="G14" i="3" s="1"/>
  <c r="G44" i="3" s="1"/>
  <c r="H52" i="3" s="1"/>
  <c r="I4" i="1" l="1"/>
  <c r="H4" i="3"/>
  <c r="G5" i="1"/>
  <c r="G14" i="1" s="1"/>
  <c r="G44" i="1" s="1"/>
  <c r="G50" i="3"/>
  <c r="H5" i="3"/>
  <c r="H14" i="3" s="1"/>
  <c r="H44" i="3" s="1"/>
  <c r="I52" i="3" s="1"/>
  <c r="J4" i="1" l="1"/>
  <c r="I4" i="3"/>
  <c r="H50" i="3"/>
  <c r="H5" i="1"/>
  <c r="H14" i="1" s="1"/>
  <c r="H44" i="1" s="1"/>
  <c r="I5" i="3"/>
  <c r="K4" i="1" l="1"/>
  <c r="J4" i="3"/>
  <c r="I5" i="1"/>
  <c r="I14" i="1" s="1"/>
  <c r="I44" i="1" s="1"/>
  <c r="I14" i="3"/>
  <c r="L4" i="1" l="1"/>
  <c r="K4" i="3"/>
  <c r="J5" i="1"/>
  <c r="J14" i="1" s="1"/>
  <c r="J44" i="1" s="1"/>
  <c r="I44" i="3"/>
  <c r="J52" i="3" s="1"/>
  <c r="M4" i="1" l="1"/>
  <c r="L4" i="3"/>
  <c r="I50" i="3"/>
  <c r="K5" i="1"/>
  <c r="K14" i="1" s="1"/>
  <c r="K44" i="1" s="1"/>
  <c r="J5" i="3"/>
  <c r="N4" i="1" l="1"/>
  <c r="M4" i="3"/>
  <c r="L5" i="1"/>
  <c r="L14" i="1" s="1"/>
  <c r="L44" i="1" s="1"/>
  <c r="J14" i="3"/>
  <c r="J44" i="3" s="1"/>
  <c r="K52" i="3" s="1"/>
  <c r="O4" i="1" l="1"/>
  <c r="O4" i="3" s="1"/>
  <c r="N4" i="3"/>
  <c r="J50" i="3"/>
  <c r="M5" i="1"/>
  <c r="M14" i="1" s="1"/>
  <c r="M44" i="1" s="1"/>
  <c r="K5" i="3"/>
  <c r="N5" i="1" l="1"/>
  <c r="N14" i="1" s="1"/>
  <c r="N44" i="1" s="1"/>
  <c r="K14" i="3"/>
  <c r="K44" i="3" s="1"/>
  <c r="L52" i="3" s="1"/>
  <c r="K50" i="3" l="1"/>
  <c r="O5" i="1"/>
  <c r="L5" i="3"/>
  <c r="P5" i="3" l="1"/>
  <c r="P14" i="3" s="1"/>
  <c r="P44" i="3" s="1"/>
  <c r="O14" i="1"/>
  <c r="O44" i="1" s="1"/>
  <c r="L14" i="3"/>
  <c r="L44" i="3" s="1"/>
  <c r="M52" i="3" s="1"/>
  <c r="L50" i="3" l="1"/>
  <c r="M5" i="3"/>
  <c r="M14" i="3" l="1"/>
  <c r="M44" i="3" s="1"/>
  <c r="N52" i="3" s="1"/>
  <c r="M50" i="3" l="1"/>
  <c r="N5" i="3"/>
  <c r="N14" i="3" l="1"/>
  <c r="N44" i="3" s="1"/>
  <c r="N50" i="3" l="1"/>
  <c r="O52" i="3"/>
  <c r="O5" i="3"/>
  <c r="O14" i="3" l="1"/>
  <c r="O44" i="3" s="1"/>
  <c r="O50" i="3" s="1"/>
  <c r="Q5" i="3"/>
  <c r="Q14" i="3" s="1"/>
  <c r="Q44" i="3" s="1"/>
</calcChain>
</file>

<file path=xl/comments1.xml><?xml version="1.0" encoding="utf-8"?>
<comments xmlns="http://schemas.openxmlformats.org/spreadsheetml/2006/main">
  <authors>
    <author>Carolina</author>
  </authors>
  <commentList>
    <comment ref="P2" authorId="0" shapeId="0">
      <text>
        <r>
          <rPr>
            <sz val="8"/>
            <color indexed="81"/>
            <rFont val="Tahoma"/>
            <charset val="1"/>
          </rPr>
          <t xml:space="preserve">
Cambia aquí la fecha de inicio del ejercicio, las demás efchas saldrán por formulación</t>
        </r>
      </text>
    </comment>
    <comment ref="D4" authorId="0" shapeId="0">
      <text>
        <r>
          <rPr>
            <sz val="8"/>
            <color indexed="81"/>
            <rFont val="Tahoma"/>
            <charset val="1"/>
          </rPr>
          <t xml:space="preserve">
Formulado</t>
        </r>
      </text>
    </comment>
  </commentList>
</comments>
</file>

<file path=xl/comments2.xml><?xml version="1.0" encoding="utf-8"?>
<comments xmlns="http://schemas.openxmlformats.org/spreadsheetml/2006/main">
  <authors>
    <author>Carolina</author>
  </authors>
  <commentList>
    <comment ref="R2" authorId="0" shapeId="0">
      <text>
        <r>
          <rPr>
            <sz val="8"/>
            <color indexed="81"/>
            <rFont val="Tahoma"/>
            <family val="2"/>
          </rPr>
          <t xml:space="preserve">
Escoge el mes en curso en est alista desplegable</t>
        </r>
      </text>
    </comment>
  </commentList>
</comments>
</file>

<file path=xl/sharedStrings.xml><?xml version="1.0" encoding="utf-8"?>
<sst xmlns="http://schemas.openxmlformats.org/spreadsheetml/2006/main" count="79" uniqueCount="68">
  <si>
    <t>Comienzo del año fiscal:</t>
  </si>
  <si>
    <t>ENTRADAS DE EFECTIVO</t>
  </si>
  <si>
    <t>Preinicio</t>
  </si>
  <si>
    <t>TOTAL COBROS EFECTIVO</t>
  </si>
  <si>
    <t>Total disponible</t>
  </si>
  <si>
    <t>SALIDAS DE EFECTIVO</t>
  </si>
  <si>
    <t>Teléfono</t>
  </si>
  <si>
    <t>Seguros</t>
  </si>
  <si>
    <t>Impuestos (inmuebles, etc.)</t>
  </si>
  <si>
    <t>TOTAL PAGOS EFECTIVO</t>
  </si>
  <si>
    <r>
      <t xml:space="preserve">Situación del efectivo </t>
    </r>
    <r>
      <rPr>
        <sz val="8"/>
        <rFont val="Arial"/>
        <family val="2"/>
      </rPr>
      <t>(fin mes)</t>
    </r>
  </si>
  <si>
    <t>Efectivo al principio del año</t>
  </si>
  <si>
    <t>Intereses Bancarios</t>
  </si>
  <si>
    <t>Otros</t>
  </si>
  <si>
    <t>Total</t>
  </si>
  <si>
    <t>Cuota Casa</t>
  </si>
  <si>
    <t>Mercado / Comida</t>
  </si>
  <si>
    <t>Tarjetas de Crédito</t>
  </si>
  <si>
    <t>Electricidad</t>
  </si>
  <si>
    <t>Condominio</t>
  </si>
  <si>
    <t>Taxi / Transporte</t>
  </si>
  <si>
    <t>Ropa / Zapatos</t>
  </si>
  <si>
    <t>Gasolina</t>
  </si>
  <si>
    <t>Comisiones Bancarias</t>
  </si>
  <si>
    <t>Mantenimiento Carro</t>
  </si>
  <si>
    <t>Viajes</t>
  </si>
  <si>
    <t>Mantenimiento Casa</t>
  </si>
  <si>
    <t>Variación</t>
  </si>
  <si>
    <t>Previsto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</si>
  <si>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</si>
  <si>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</si>
  <si>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</si>
  <si>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</si>
  <si>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</si>
  <si>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</si>
  <si>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</si>
  <si>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</si>
  <si>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</si>
  <si>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</si>
  <si>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</si>
  <si>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</si>
  <si>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</si>
  <si>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Real</t>
  </si>
  <si>
    <t>DESCOMPOSICIÓN DEL EFECTIVO</t>
  </si>
  <si>
    <t>Efectivo en Bancos</t>
  </si>
  <si>
    <t>Efectivo en Caja</t>
  </si>
  <si>
    <t>Total Efectivo</t>
  </si>
  <si>
    <t>ACUMULADO</t>
  </si>
  <si>
    <t>Peluquería / Shampoo y Acondic.</t>
  </si>
  <si>
    <t>Promedio</t>
  </si>
  <si>
    <t>Curso de Inglés</t>
  </si>
  <si>
    <t>Medicinas / Control Médico</t>
  </si>
  <si>
    <t>Intermensual</t>
  </si>
  <si>
    <t>Anual</t>
  </si>
  <si>
    <t>COLOCA AQUÍ TU NOMBRE</t>
  </si>
  <si>
    <t>Inicio</t>
  </si>
  <si>
    <t>Prestamos recbidos</t>
  </si>
  <si>
    <t>Ingreso secundario</t>
  </si>
  <si>
    <t>Ingreso principal</t>
  </si>
  <si>
    <t>Escuela (hijos)</t>
  </si>
  <si>
    <t>Colegiatura (Profesional)</t>
  </si>
  <si>
    <t>Ropa / Zapatos de los niños</t>
  </si>
  <si>
    <t>Utiles escolares / Libros (Hijos)</t>
  </si>
  <si>
    <t>Estética</t>
  </si>
  <si>
    <t>Cumpleaño (hijos)</t>
  </si>
  <si>
    <t>Cuota Prestamo Bancario</t>
  </si>
  <si>
    <t>Estimación de Ingresos y Egresos Año 2024</t>
  </si>
  <si>
    <t>Ingresos y Egresos Reales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</si>
</sst>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"/>
    <numFmt numFmtId="165" formatCode="mmm\-yyyy"/>
    <numFmt numFmtId="166" formatCode="0.0%"/>
  </numFmts>
  <fonts count="12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sz val="8"/>
      <color indexed="81"/>
      <name val="Tahoma"/>
      <family val="2"/>
    </font>
    <font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7" fillId="0" borderId="0" xfId="0" applyNumberFormat="1" applyFont="1" applyAlignment="1">
      <alignment horizontal="right"/>
    </xf>
    <xf numFmtId="0" fontId="2" fillId="3" borderId="0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7" fontId="1" fillId="6" borderId="8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4" fontId="2" fillId="6" borderId="12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3" fontId="1" fillId="7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8" borderId="0" xfId="0" applyNumberFormat="1" applyFont="1" applyFill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3" borderId="0" xfId="0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5" dropStyle="combo" dx="16" fmlaLink="Q2" fmlaRange="$CU$6:$CU$1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19050</xdr:rowOff>
        </xdr:from>
        <xdr:to>
          <xdr:col>17</xdr:col>
          <xdr:colOff>0</xdr:colOff>
          <xdr:row>2</xdr:row>
          <xdr:rowOff>9525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indexed="44"/>
    <pageSetUpPr fitToPage="1"/>
  </sheetPr>
  <dimension ref="B1:Q48"/>
  <sheetViews>
    <sheetView showGridLines="0" tabSelected="1" workbookViewId="0">
      <pane ySplit="4" topLeftCell="A5" activePane="bottomLeft" state="frozen"/>
      <selection activeCell="B33" sqref="B33"/>
      <selection pane="bottomLeft" activeCell="F15" sqref="F15"/>
    </sheetView>
  </sheetViews>
  <sheetFormatPr baseColWidth="10" defaultColWidth="9.33203125" defaultRowHeight="11.25" x14ac:dyDescent="0.2"/>
  <cols>
    <col min="1" max="1" width="3.6640625" style="2" customWidth="1"/>
    <col min="2" max="2" width="28.1640625" style="1" customWidth="1"/>
    <col min="3" max="3" width="11.6640625" style="2" customWidth="1"/>
    <col min="4" max="15" width="9.1640625" style="2" customWidth="1"/>
    <col min="16" max="16" width="10" style="2" customWidth="1"/>
    <col min="17" max="17" width="11.1640625" style="2" bestFit="1" customWidth="1"/>
    <col min="18" max="16384" width="9.33203125" style="2"/>
  </cols>
  <sheetData>
    <row r="1" spans="2:17" ht="23.25" x14ac:dyDescent="0.3">
      <c r="B1" s="3" t="s">
        <v>66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17" s="4" customFormat="1" ht="27.75" customHeight="1" x14ac:dyDescent="0.2">
      <c r="H2" s="23" t="s">
        <v>54</v>
      </c>
      <c r="I2" s="23"/>
      <c r="J2" s="23"/>
      <c r="K2" s="24"/>
      <c r="L2" s="24"/>
      <c r="M2" s="24"/>
      <c r="N2" s="23"/>
      <c r="O2" s="25" t="s">
        <v>0</v>
      </c>
      <c r="P2" s="32">
        <v>45292</v>
      </c>
    </row>
    <row r="3" spans="2:17" ht="3.75" customHeight="1" x14ac:dyDescent="0.2">
      <c r="B3" s="5"/>
      <c r="H3" s="6"/>
      <c r="J3" s="7"/>
      <c r="K3" s="7"/>
      <c r="L3" s="7"/>
    </row>
    <row r="4" spans="2:17" s="7" customFormat="1" ht="24.75" customHeight="1" x14ac:dyDescent="0.2">
      <c r="B4" s="8"/>
      <c r="C4" s="26" t="s">
        <v>55</v>
      </c>
      <c r="D4" s="27">
        <f>P2</f>
        <v>45292</v>
      </c>
      <c r="E4" s="27">
        <f>DATE(YEAR(D4),MONTH(D4)+1,1)</f>
        <v>45323</v>
      </c>
      <c r="F4" s="27">
        <f t="shared" ref="F4:O4" si="0">DATE(YEAR(E4),MONTH(E4)+1,1)</f>
        <v>45352</v>
      </c>
      <c r="G4" s="27">
        <f t="shared" si="0"/>
        <v>45383</v>
      </c>
      <c r="H4" s="27">
        <f t="shared" si="0"/>
        <v>45413</v>
      </c>
      <c r="I4" s="27">
        <f t="shared" si="0"/>
        <v>45444</v>
      </c>
      <c r="J4" s="27">
        <f t="shared" si="0"/>
        <v>45474</v>
      </c>
      <c r="K4" s="27">
        <f t="shared" si="0"/>
        <v>45505</v>
      </c>
      <c r="L4" s="27">
        <f t="shared" si="0"/>
        <v>45536</v>
      </c>
      <c r="M4" s="27">
        <f t="shared" si="0"/>
        <v>45566</v>
      </c>
      <c r="N4" s="27">
        <f t="shared" si="0"/>
        <v>45597</v>
      </c>
      <c r="O4" s="27">
        <f t="shared" si="0"/>
        <v>45627</v>
      </c>
      <c r="P4" s="28" t="s">
        <v>14</v>
      </c>
    </row>
    <row r="5" spans="2:17" ht="24" customHeight="1" x14ac:dyDescent="0.2">
      <c r="B5" s="9" t="s">
        <v>11</v>
      </c>
      <c r="C5" s="10">
        <v>0</v>
      </c>
      <c r="D5" s="10">
        <f>C44</f>
        <v>0</v>
      </c>
      <c r="E5" s="10">
        <f t="shared" ref="E5:O5" si="1">D44</f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0">
        <f t="shared" si="1"/>
        <v>0</v>
      </c>
      <c r="K5" s="10">
        <f t="shared" si="1"/>
        <v>0</v>
      </c>
      <c r="L5" s="10">
        <f t="shared" si="1"/>
        <v>0</v>
      </c>
      <c r="M5" s="10">
        <f t="shared" si="1"/>
        <v>0</v>
      </c>
      <c r="N5" s="10">
        <f t="shared" si="1"/>
        <v>0</v>
      </c>
      <c r="O5" s="10">
        <f t="shared" si="1"/>
        <v>0</v>
      </c>
      <c r="P5" s="10">
        <f>+C5</f>
        <v>0</v>
      </c>
    </row>
    <row r="6" spans="2:17" ht="8.1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7"/>
    </row>
    <row r="7" spans="2:17" ht="18" customHeight="1" x14ac:dyDescent="0.2">
      <c r="B7" s="21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7" ht="18" customHeight="1" x14ac:dyDescent="0.2">
      <c r="B8" s="58" t="s">
        <v>58</v>
      </c>
      <c r="C8" s="16"/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10">
        <f>SUM(D8:O8)</f>
        <v>0</v>
      </c>
    </row>
    <row r="9" spans="2:17" ht="18" customHeight="1" x14ac:dyDescent="0.2">
      <c r="B9" s="58" t="s">
        <v>57</v>
      </c>
      <c r="C9" s="16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10">
        <f t="shared" ref="P9:P12" si="2">SUM(D9:O9)</f>
        <v>0</v>
      </c>
    </row>
    <row r="10" spans="2:17" ht="18" customHeight="1" x14ac:dyDescent="0.2">
      <c r="B10" s="58" t="s">
        <v>56</v>
      </c>
      <c r="C10" s="16"/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10">
        <f t="shared" si="2"/>
        <v>0</v>
      </c>
    </row>
    <row r="11" spans="2:17" ht="18" customHeight="1" x14ac:dyDescent="0.2">
      <c r="B11" s="58" t="s">
        <v>12</v>
      </c>
      <c r="C11" s="16"/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10">
        <f t="shared" si="2"/>
        <v>0</v>
      </c>
    </row>
    <row r="12" spans="2:17" ht="18" customHeight="1" x14ac:dyDescent="0.2">
      <c r="B12" s="58" t="s">
        <v>13</v>
      </c>
      <c r="C12" s="16"/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10">
        <f t="shared" si="2"/>
        <v>0</v>
      </c>
    </row>
    <row r="13" spans="2:17" ht="18" customHeight="1" x14ac:dyDescent="0.2">
      <c r="B13" s="9" t="s">
        <v>3</v>
      </c>
      <c r="C13" s="16">
        <f>SUM(C8:C12)</f>
        <v>0</v>
      </c>
      <c r="D13" s="16">
        <f t="shared" ref="D13:P13" si="3">SUM(D8:D12)</f>
        <v>0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16">
        <f t="shared" si="3"/>
        <v>0</v>
      </c>
      <c r="J13" s="16">
        <f t="shared" si="3"/>
        <v>0</v>
      </c>
      <c r="K13" s="16">
        <f t="shared" si="3"/>
        <v>0</v>
      </c>
      <c r="L13" s="16">
        <f t="shared" si="3"/>
        <v>0</v>
      </c>
      <c r="M13" s="16">
        <f t="shared" si="3"/>
        <v>0</v>
      </c>
      <c r="N13" s="16">
        <f t="shared" si="3"/>
        <v>0</v>
      </c>
      <c r="O13" s="16">
        <f t="shared" si="3"/>
        <v>0</v>
      </c>
      <c r="P13" s="16">
        <f t="shared" si="3"/>
        <v>0</v>
      </c>
    </row>
    <row r="14" spans="2:17" ht="24" customHeight="1" x14ac:dyDescent="0.2">
      <c r="B14" s="9" t="s">
        <v>4</v>
      </c>
      <c r="C14" s="16">
        <f>(C5+C13)</f>
        <v>0</v>
      </c>
      <c r="D14" s="16">
        <f t="shared" ref="D14:P14" si="4">(D5+D13)</f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  <c r="N14" s="16">
        <f t="shared" si="4"/>
        <v>0</v>
      </c>
      <c r="O14" s="16">
        <f t="shared" si="4"/>
        <v>0</v>
      </c>
      <c r="P14" s="16">
        <f t="shared" si="4"/>
        <v>0</v>
      </c>
    </row>
    <row r="15" spans="2:17" s="7" customFormat="1" ht="8.1" customHeight="1" x14ac:dyDescent="0.2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2:17" ht="18" customHeight="1" x14ac:dyDescent="0.2">
      <c r="B16" s="21" t="s">
        <v>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4"/>
    </row>
    <row r="17" spans="2:16" ht="18" customHeight="1" x14ac:dyDescent="0.2">
      <c r="B17" s="58" t="s">
        <v>15</v>
      </c>
      <c r="C17" s="16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10">
        <f t="shared" ref="P17:P42" si="5">SUM(D17:O17)</f>
        <v>0</v>
      </c>
    </row>
    <row r="18" spans="2:16" ht="18" customHeight="1" x14ac:dyDescent="0.2">
      <c r="B18" s="58" t="s">
        <v>16</v>
      </c>
      <c r="C18" s="16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10">
        <f t="shared" si="5"/>
        <v>0</v>
      </c>
    </row>
    <row r="19" spans="2:16" ht="18" customHeight="1" x14ac:dyDescent="0.2">
      <c r="B19" s="58" t="s">
        <v>65</v>
      </c>
      <c r="C19" s="16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10">
        <f t="shared" si="5"/>
        <v>0</v>
      </c>
    </row>
    <row r="20" spans="2:16" ht="18" customHeight="1" x14ac:dyDescent="0.2">
      <c r="B20" s="58" t="s">
        <v>17</v>
      </c>
      <c r="C20" s="1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10">
        <f t="shared" si="5"/>
        <v>0</v>
      </c>
    </row>
    <row r="21" spans="2:16" ht="18" customHeight="1" x14ac:dyDescent="0.2">
      <c r="B21" s="58" t="s">
        <v>50</v>
      </c>
      <c r="C21" s="16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10">
        <f t="shared" si="5"/>
        <v>0</v>
      </c>
    </row>
    <row r="22" spans="2:16" ht="18" customHeight="1" x14ac:dyDescent="0.2">
      <c r="B22" s="58" t="s">
        <v>51</v>
      </c>
      <c r="C22" s="16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10">
        <f t="shared" si="5"/>
        <v>0</v>
      </c>
    </row>
    <row r="23" spans="2:16" ht="18" customHeight="1" x14ac:dyDescent="0.2">
      <c r="B23" s="58" t="s">
        <v>60</v>
      </c>
      <c r="C23" s="16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10">
        <f t="shared" si="5"/>
        <v>0</v>
      </c>
    </row>
    <row r="24" spans="2:16" ht="18" customHeight="1" x14ac:dyDescent="0.2">
      <c r="B24" s="58" t="s">
        <v>59</v>
      </c>
      <c r="C24" s="16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10">
        <f t="shared" si="5"/>
        <v>0</v>
      </c>
    </row>
    <row r="25" spans="2:16" ht="18" customHeight="1" x14ac:dyDescent="0.2">
      <c r="B25" s="58" t="s">
        <v>6</v>
      </c>
      <c r="C25" s="16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10">
        <f t="shared" si="5"/>
        <v>0</v>
      </c>
    </row>
    <row r="26" spans="2:16" ht="18" customHeight="1" x14ac:dyDescent="0.2">
      <c r="B26" s="58" t="s">
        <v>18</v>
      </c>
      <c r="C26" s="16"/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10">
        <f t="shared" si="5"/>
        <v>0</v>
      </c>
    </row>
    <row r="27" spans="2:16" ht="18" customHeight="1" x14ac:dyDescent="0.2">
      <c r="B27" s="58" t="s">
        <v>19</v>
      </c>
      <c r="C27" s="16"/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10">
        <f t="shared" si="5"/>
        <v>0</v>
      </c>
    </row>
    <row r="28" spans="2:16" ht="18" customHeight="1" x14ac:dyDescent="0.2">
      <c r="B28" s="58" t="s">
        <v>20</v>
      </c>
      <c r="C28" s="16"/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10">
        <f t="shared" si="5"/>
        <v>0</v>
      </c>
    </row>
    <row r="29" spans="2:16" ht="18" customHeight="1" x14ac:dyDescent="0.2">
      <c r="B29" s="58" t="s">
        <v>21</v>
      </c>
      <c r="C29" s="16"/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10">
        <f t="shared" si="5"/>
        <v>0</v>
      </c>
    </row>
    <row r="30" spans="2:16" ht="18" customHeight="1" x14ac:dyDescent="0.2">
      <c r="B30" s="58" t="s">
        <v>61</v>
      </c>
      <c r="C30" s="16"/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10">
        <f t="shared" si="5"/>
        <v>0</v>
      </c>
    </row>
    <row r="31" spans="2:16" ht="18" customHeight="1" x14ac:dyDescent="0.2">
      <c r="B31" s="58" t="s">
        <v>62</v>
      </c>
      <c r="C31" s="16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10">
        <f t="shared" si="5"/>
        <v>0</v>
      </c>
    </row>
    <row r="32" spans="2:16" ht="18" customHeight="1" x14ac:dyDescent="0.2">
      <c r="B32" s="58" t="s">
        <v>48</v>
      </c>
      <c r="C32" s="16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10">
        <f t="shared" si="5"/>
        <v>0</v>
      </c>
    </row>
    <row r="33" spans="2:16" ht="18" customHeight="1" x14ac:dyDescent="0.2">
      <c r="B33" s="58" t="s">
        <v>63</v>
      </c>
      <c r="C33" s="16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10">
        <f t="shared" si="5"/>
        <v>0</v>
      </c>
    </row>
    <row r="34" spans="2:16" ht="18" customHeight="1" x14ac:dyDescent="0.2">
      <c r="B34" s="58" t="s">
        <v>22</v>
      </c>
      <c r="C34" s="16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10">
        <f t="shared" si="5"/>
        <v>0</v>
      </c>
    </row>
    <row r="35" spans="2:16" ht="18" customHeight="1" x14ac:dyDescent="0.2">
      <c r="B35" s="58" t="s">
        <v>7</v>
      </c>
      <c r="C35" s="16"/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10">
        <f t="shared" si="5"/>
        <v>0</v>
      </c>
    </row>
    <row r="36" spans="2:16" ht="18" customHeight="1" x14ac:dyDescent="0.2">
      <c r="B36" s="58" t="s">
        <v>8</v>
      </c>
      <c r="C36" s="16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10">
        <f t="shared" si="5"/>
        <v>0</v>
      </c>
    </row>
    <row r="37" spans="2:16" ht="18" customHeight="1" x14ac:dyDescent="0.2">
      <c r="B37" s="58" t="s">
        <v>24</v>
      </c>
      <c r="C37" s="16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10">
        <f t="shared" si="5"/>
        <v>0</v>
      </c>
    </row>
    <row r="38" spans="2:16" ht="18" customHeight="1" x14ac:dyDescent="0.2">
      <c r="B38" s="58" t="s">
        <v>64</v>
      </c>
      <c r="C38" s="16"/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10">
        <f t="shared" si="5"/>
        <v>0</v>
      </c>
    </row>
    <row r="39" spans="2:16" ht="18" customHeight="1" x14ac:dyDescent="0.2">
      <c r="B39" s="58" t="s">
        <v>25</v>
      </c>
      <c r="C39" s="16"/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10">
        <f t="shared" si="5"/>
        <v>0</v>
      </c>
    </row>
    <row r="40" spans="2:16" ht="18" customHeight="1" x14ac:dyDescent="0.2">
      <c r="B40" s="58" t="s">
        <v>26</v>
      </c>
      <c r="C40" s="16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10">
        <f t="shared" si="5"/>
        <v>0</v>
      </c>
    </row>
    <row r="41" spans="2:16" ht="18" customHeight="1" x14ac:dyDescent="0.2">
      <c r="B41" s="58" t="s">
        <v>23</v>
      </c>
      <c r="C41" s="16"/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10">
        <f t="shared" si="5"/>
        <v>0</v>
      </c>
    </row>
    <row r="42" spans="2:16" ht="18" customHeight="1" x14ac:dyDescent="0.2">
      <c r="B42" s="58" t="s">
        <v>13</v>
      </c>
      <c r="C42" s="16"/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10">
        <f t="shared" si="5"/>
        <v>0</v>
      </c>
    </row>
    <row r="43" spans="2:16" ht="18" customHeight="1" x14ac:dyDescent="0.2">
      <c r="B43" s="9" t="s">
        <v>9</v>
      </c>
      <c r="C43" s="16">
        <f t="shared" ref="C43:P43" si="6">SUM(C17:C42)</f>
        <v>0</v>
      </c>
      <c r="D43" s="16">
        <f t="shared" si="6"/>
        <v>0</v>
      </c>
      <c r="E43" s="16">
        <f t="shared" si="6"/>
        <v>0</v>
      </c>
      <c r="F43" s="16">
        <f t="shared" si="6"/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</row>
    <row r="44" spans="2:16" ht="18" customHeight="1" x14ac:dyDescent="0.2">
      <c r="B44" s="9" t="s">
        <v>10</v>
      </c>
      <c r="C44" s="16">
        <f t="shared" ref="C44:P44" si="7">(C14-C43)</f>
        <v>0</v>
      </c>
      <c r="D44" s="16">
        <f t="shared" si="7"/>
        <v>0</v>
      </c>
      <c r="E44" s="16">
        <f t="shared" si="7"/>
        <v>0</v>
      </c>
      <c r="F44" s="16">
        <f t="shared" si="7"/>
        <v>0</v>
      </c>
      <c r="G44" s="16">
        <f t="shared" si="7"/>
        <v>0</v>
      </c>
      <c r="H44" s="16">
        <f t="shared" si="7"/>
        <v>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</row>
    <row r="45" spans="2:16" ht="8.1" customHeight="1" x14ac:dyDescent="0.2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8" customHeight="1" x14ac:dyDescent="0.2">
      <c r="B46" s="2"/>
    </row>
    <row r="47" spans="2:16" ht="18" customHeight="1" x14ac:dyDescent="0.2">
      <c r="B47" s="2"/>
    </row>
    <row r="48" spans="2:16" ht="18" customHeight="1" x14ac:dyDescent="0.2">
      <c r="B48" s="2"/>
    </row>
  </sheetData>
  <phoneticPr fontId="0" type="noConversion"/>
  <pageMargins left="0" right="0" top="0.5" bottom="0.25" header="0" footer="0"/>
  <pageSetup scale="83" orientation="portrait" r:id="rId1"/>
  <headerFooter alignWithMargins="0"/>
  <ignoredErrors>
    <ignoredError sqref="C13:P14 C44:P44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CU55"/>
  <sheetViews>
    <sheetView showGridLines="0" workbookViewId="0">
      <pane ySplit="4" topLeftCell="A5" activePane="bottomLeft" state="frozen"/>
      <selection pane="bottomLeft" activeCell="E25" sqref="E25"/>
    </sheetView>
  </sheetViews>
  <sheetFormatPr baseColWidth="10" defaultColWidth="9.33203125" defaultRowHeight="11.25" x14ac:dyDescent="0.2"/>
  <cols>
    <col min="1" max="1" width="1" style="2" customWidth="1"/>
    <col min="2" max="2" width="28.1640625" style="1" customWidth="1"/>
    <col min="3" max="3" width="11.6640625" style="2" customWidth="1"/>
    <col min="4" max="15" width="9.1640625" style="2" customWidth="1"/>
    <col min="16" max="16" width="9.5" style="2" customWidth="1"/>
    <col min="17" max="17" width="10" style="2" customWidth="1"/>
    <col min="18" max="18" width="2.33203125" style="2" customWidth="1"/>
    <col min="19" max="19" width="9.1640625" style="2" customWidth="1"/>
    <col min="20" max="20" width="9.5" style="2" customWidth="1"/>
    <col min="21" max="21" width="10" style="2" customWidth="1"/>
    <col min="22" max="22" width="2" style="2" customWidth="1"/>
    <col min="23" max="23" width="10.1640625" style="2" bestFit="1" customWidth="1"/>
    <col min="24" max="24" width="1.5" style="2" customWidth="1"/>
    <col min="25" max="16384" width="9.33203125" style="2"/>
  </cols>
  <sheetData>
    <row r="1" spans="2:99" ht="23.25" x14ac:dyDescent="0.3">
      <c r="B1" s="3" t="s">
        <v>67</v>
      </c>
      <c r="W1" s="43"/>
    </row>
    <row r="2" spans="2:99" s="4" customFormat="1" ht="27.75" customHeight="1" x14ac:dyDescent="0.2">
      <c r="C2" s="39" t="str">
        <f>+Proyectado!H2</f>
        <v>COLOCA AQUÍ TU NOMBRE</v>
      </c>
      <c r="D2" s="40"/>
      <c r="E2" s="40"/>
      <c r="F2" s="40"/>
      <c r="G2" s="40"/>
      <c r="H2" s="40"/>
      <c r="I2" s="39"/>
      <c r="J2" s="39"/>
      <c r="K2" s="41"/>
      <c r="L2" s="41"/>
      <c r="M2" s="41"/>
      <c r="N2" s="39"/>
      <c r="O2" s="39"/>
      <c r="P2" s="25"/>
      <c r="Q2" s="29">
        <v>1</v>
      </c>
      <c r="S2" s="25"/>
      <c r="T2" s="30" t="s">
        <v>47</v>
      </c>
      <c r="U2" s="29"/>
    </row>
    <row r="3" spans="2:99" ht="3.75" customHeight="1" x14ac:dyDescent="0.2">
      <c r="B3" s="5"/>
      <c r="H3" s="6"/>
      <c r="J3" s="7"/>
      <c r="K3" s="7"/>
      <c r="L3" s="7"/>
    </row>
    <row r="4" spans="2:99" s="7" customFormat="1" ht="24.75" customHeight="1" x14ac:dyDescent="0.2">
      <c r="B4" s="8"/>
      <c r="C4" s="34" t="s">
        <v>2</v>
      </c>
      <c r="D4" s="35">
        <f>+Proyectado!D4</f>
        <v>45292</v>
      </c>
      <c r="E4" s="35">
        <f>+Proyectado!E4</f>
        <v>45323</v>
      </c>
      <c r="F4" s="35">
        <f>+Proyectado!F4</f>
        <v>45352</v>
      </c>
      <c r="G4" s="35">
        <f>+Proyectado!G4</f>
        <v>45383</v>
      </c>
      <c r="H4" s="35">
        <f>+Proyectado!H4</f>
        <v>45413</v>
      </c>
      <c r="I4" s="35">
        <f>+Proyectado!I4</f>
        <v>45444</v>
      </c>
      <c r="J4" s="35">
        <f>+Proyectado!J4</f>
        <v>45474</v>
      </c>
      <c r="K4" s="35">
        <f>+Proyectado!K4</f>
        <v>45505</v>
      </c>
      <c r="L4" s="35">
        <f>+Proyectado!L4</f>
        <v>45536</v>
      </c>
      <c r="M4" s="35">
        <f>+Proyectado!M4</f>
        <v>45566</v>
      </c>
      <c r="N4" s="35">
        <f>+Proyectado!N4</f>
        <v>45597</v>
      </c>
      <c r="O4" s="35">
        <f>+Proyectado!O4</f>
        <v>45627</v>
      </c>
      <c r="P4" s="35" t="s">
        <v>28</v>
      </c>
      <c r="Q4" s="36" t="s">
        <v>27</v>
      </c>
      <c r="S4" s="35" t="s">
        <v>42</v>
      </c>
      <c r="T4" s="35" t="s">
        <v>28</v>
      </c>
      <c r="U4" s="36" t="s">
        <v>27</v>
      </c>
      <c r="W4" s="45"/>
    </row>
    <row r="5" spans="2:99" ht="24" customHeight="1" x14ac:dyDescent="0.2">
      <c r="B5" s="9" t="s">
        <v>11</v>
      </c>
      <c r="C5" s="10">
        <f>+Proyectado!C5</f>
        <v>0</v>
      </c>
      <c r="D5" s="10">
        <f>C44</f>
        <v>0</v>
      </c>
      <c r="E5" s="10">
        <f t="shared" ref="E5:O5" si="0">D44</f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>CHOOSE($Q$2,Proyectado!C5,Proyectado!D5,Proyectado!E5,Proyectado!F5,Proyectado!G5,Proyectado!H5,Proyectado!I5,Proyectado!J5,Proyectado!K5,Proyectado!L5,Proyectado!M5,Proyectado!N5,Proyectado!O5)</f>
        <v>0</v>
      </c>
      <c r="Q5" s="10">
        <f>CHOOSE($Q$2,C5-P5,D5-P5,E5-P5,F5-P5,G5-P5,H5-P5,I5-P5,J5-P5,K5-P5,L5-P5,M5-P5,N5-P5,O5-P5)</f>
        <v>0</v>
      </c>
      <c r="S5" s="10">
        <f>+C5</f>
        <v>0</v>
      </c>
      <c r="T5" s="10">
        <f>+Proyectado!C5</f>
        <v>0</v>
      </c>
      <c r="U5" s="10">
        <f>+S5-T5</f>
        <v>0</v>
      </c>
      <c r="W5" s="46"/>
      <c r="CU5" s="31"/>
    </row>
    <row r="6" spans="2:99" ht="8.1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7"/>
      <c r="S6" s="12"/>
      <c r="T6" s="12"/>
      <c r="U6" s="12"/>
      <c r="W6" s="46"/>
      <c r="CT6" s="2">
        <v>1</v>
      </c>
      <c r="CU6" s="31" t="s">
        <v>41</v>
      </c>
    </row>
    <row r="7" spans="2:99" ht="18" customHeight="1" x14ac:dyDescent="0.2">
      <c r="B7" s="21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S7" s="13"/>
      <c r="T7" s="13"/>
      <c r="U7" s="14"/>
      <c r="W7" s="46"/>
      <c r="CT7" s="2">
        <v>2</v>
      </c>
      <c r="CU7" s="31" t="s">
        <v>29</v>
      </c>
    </row>
    <row r="8" spans="2:99" ht="18" customHeight="1" x14ac:dyDescent="0.2">
      <c r="B8" s="58" t="str">
        <f>+Proyectado!B8</f>
        <v>Ingreso principal</v>
      </c>
      <c r="C8" s="1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10">
        <f>CHOOSE($Q$2,Proyectado!C8,Proyectado!D8,Proyectado!E8,Proyectado!F8,Proyectado!G8,Proyectado!H8,Proyectado!I8,Proyectado!J8,Proyectado!K8,Proyectado!L8,Proyectado!M8,Proyectado!N8,Proyectado!O8)</f>
        <v>0</v>
      </c>
      <c r="Q8" s="10">
        <f t="shared" ref="Q8:Q12" si="1">CHOOSE($Q$2,C8-P8,D8-P8,E8-P8,F8-P8,G8-P8,H8-P8,I8-P8,J8-P8,K8-P8,L8-P8,M8-P8,N8-P8,O8-P8)</f>
        <v>0</v>
      </c>
      <c r="S8" s="10">
        <f>CHOOSE($Q$2,SUM(C8:C8),SUM(D8:D8),SUM(D8:E8),SUM(D8:F8),SUM(D8:G8),SUM(D8:H8),SUM(D8:I8),SUM(D8:J8),SUM(D8:K8),SUM(D8:L8),SUM(D8:M8),SUM(D8:N8),SUM(D8:O8))</f>
        <v>0</v>
      </c>
      <c r="T8" s="10">
        <f>CHOOSE($Q$2,SUM(Proyectado!C8:C8),SUM(Proyectado!D8:D8),SUM(Proyectado!D8:E8),SUM(Proyectado!D8:F8),SUM(Proyectado!D8:G8),SUM(Proyectado!D8:H8),SUM(Proyectado!D8:I8),SUM(Proyectado!D8:J8),SUM(Proyectado!D8:K8),SUM(Proyectado!D8:L8),SUM(Proyectado!D8:M8),SUM(Proyectado!D8:N8),SUM(Proyectado!D8:O8))</f>
        <v>0</v>
      </c>
      <c r="U8" s="10">
        <f t="shared" ref="U8:U12" si="2">+S8-T8</f>
        <v>0</v>
      </c>
      <c r="W8" s="46"/>
      <c r="CT8" s="2">
        <v>3</v>
      </c>
      <c r="CU8" s="31" t="s">
        <v>30</v>
      </c>
    </row>
    <row r="9" spans="2:99" ht="18" customHeight="1" x14ac:dyDescent="0.2">
      <c r="B9" s="58" t="str">
        <f>+Proyectado!B9</f>
        <v>Ingreso secundario</v>
      </c>
      <c r="C9" s="1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10">
        <f>CHOOSE($Q$2,Proyectado!C9,Proyectado!D9,Proyectado!E9,Proyectado!F9,Proyectado!G9,Proyectado!H9,Proyectado!I9,Proyectado!J9,Proyectado!K9,Proyectado!L9,Proyectado!M9,Proyectado!N9,Proyectado!O9)</f>
        <v>0</v>
      </c>
      <c r="Q9" s="10">
        <f t="shared" si="1"/>
        <v>0</v>
      </c>
      <c r="S9" s="10">
        <f t="shared" ref="S9:S12" si="3">CHOOSE($Q$2,SUM(C9:C9),SUM(D9:D9),SUM(D9:E9),SUM(D9:F9),SUM(D9:G9),SUM(D9:H9),SUM(D9:I9),SUM(D9:J9),SUM(D9:K9),SUM(D9:L9),SUM(D9:M9),SUM(D9:N9),SUM(D9:O9))</f>
        <v>0</v>
      </c>
      <c r="T9" s="10">
        <f>CHOOSE($Q$2,SUM(Proyectado!C9:C9),SUM(Proyectado!D9:D9),SUM(Proyectado!D9:E9),SUM(Proyectado!D9:F9),SUM(Proyectado!D9:G9),SUM(Proyectado!D9:H9),SUM(Proyectado!D9:I9),SUM(Proyectado!D9:J9),SUM(Proyectado!D9:K9),SUM(Proyectado!D9:L9),SUM(Proyectado!D9:M9),SUM(Proyectado!D9:N9),SUM(Proyectado!D9:O9))</f>
        <v>0</v>
      </c>
      <c r="U9" s="10">
        <f t="shared" si="2"/>
        <v>0</v>
      </c>
      <c r="W9" s="46"/>
      <c r="CT9" s="2">
        <v>4</v>
      </c>
      <c r="CU9" s="31" t="s">
        <v>31</v>
      </c>
    </row>
    <row r="10" spans="2:99" ht="18" customHeight="1" x14ac:dyDescent="0.2">
      <c r="B10" s="58" t="str">
        <f>+Proyectado!B10</f>
        <v>Prestamos recbidos</v>
      </c>
      <c r="C10" s="1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0">
        <f>CHOOSE($Q$2,Proyectado!C10,Proyectado!D10,Proyectado!E10,Proyectado!F10,Proyectado!G10,Proyectado!H10,Proyectado!I10,Proyectado!J10,Proyectado!K10,Proyectado!L10,Proyectado!M10,Proyectado!N10,Proyectado!O10)</f>
        <v>0</v>
      </c>
      <c r="Q10" s="10">
        <f t="shared" si="1"/>
        <v>0</v>
      </c>
      <c r="S10" s="10">
        <f t="shared" si="3"/>
        <v>0</v>
      </c>
      <c r="T10" s="10">
        <f>CHOOSE($Q$2,SUM(Proyectado!C10:C10),SUM(Proyectado!D10:D10),SUM(Proyectado!D10:E10),SUM(Proyectado!D10:F10),SUM(Proyectado!D10:G10),SUM(Proyectado!D10:H10),SUM(Proyectado!D10:I10),SUM(Proyectado!D10:J10),SUM(Proyectado!D10:K10),SUM(Proyectado!D10:L10),SUM(Proyectado!D10:M10),SUM(Proyectado!D10:N10),SUM(Proyectado!D10:O10))</f>
        <v>0</v>
      </c>
      <c r="U10" s="10">
        <f t="shared" si="2"/>
        <v>0</v>
      </c>
      <c r="W10" s="46"/>
      <c r="CT10" s="2">
        <v>5</v>
      </c>
      <c r="CU10" s="31" t="s">
        <v>32</v>
      </c>
    </row>
    <row r="11" spans="2:99" ht="18" customHeight="1" x14ac:dyDescent="0.2">
      <c r="B11" s="58" t="str">
        <f>+Proyectado!B11</f>
        <v>Intereses Bancarios</v>
      </c>
      <c r="C11" s="1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10">
        <f>CHOOSE($Q$2,Proyectado!C11,Proyectado!D11,Proyectado!E11,Proyectado!F11,Proyectado!G11,Proyectado!H11,Proyectado!I11,Proyectado!J11,Proyectado!K11,Proyectado!L11,Proyectado!M11,Proyectado!N11,Proyectado!O11)</f>
        <v>0</v>
      </c>
      <c r="Q11" s="10">
        <f t="shared" si="1"/>
        <v>0</v>
      </c>
      <c r="S11" s="10">
        <f t="shared" si="3"/>
        <v>0</v>
      </c>
      <c r="T11" s="10">
        <f>CHOOSE($Q$2,SUM(Proyectado!C11:C11),SUM(Proyectado!D11:D11),SUM(Proyectado!D11:E11),SUM(Proyectado!D11:F11),SUM(Proyectado!D11:G11),SUM(Proyectado!D11:H11),SUM(Proyectado!D11:I11),SUM(Proyectado!D11:J11),SUM(Proyectado!D11:K11),SUM(Proyectado!D11:L11),SUM(Proyectado!D11:M11),SUM(Proyectado!D11:N11),SUM(Proyectado!D11:O11))</f>
        <v>0</v>
      </c>
      <c r="U11" s="10">
        <f t="shared" si="2"/>
        <v>0</v>
      </c>
      <c r="W11" s="47"/>
      <c r="X11" s="53"/>
      <c r="CT11" s="2">
        <v>6</v>
      </c>
      <c r="CU11" s="31" t="s">
        <v>33</v>
      </c>
    </row>
    <row r="12" spans="2:99" ht="18" customHeight="1" x14ac:dyDescent="0.2">
      <c r="B12" s="58" t="str">
        <f>+Proyectado!B12</f>
        <v>Otros</v>
      </c>
      <c r="C12" s="1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10">
        <f>CHOOSE($Q$2,Proyectado!C12,Proyectado!D12,Proyectado!E12,Proyectado!F12,Proyectado!G12,Proyectado!H12,Proyectado!I12,Proyectado!J12,Proyectado!K12,Proyectado!L12,Proyectado!M12,Proyectado!N12,Proyectado!O12)</f>
        <v>0</v>
      </c>
      <c r="Q12" s="10">
        <f t="shared" si="1"/>
        <v>0</v>
      </c>
      <c r="S12" s="10">
        <f t="shared" si="3"/>
        <v>0</v>
      </c>
      <c r="T12" s="10">
        <f>CHOOSE($Q$2,SUM(Proyectado!C12:C12),SUM(Proyectado!D12:D12),SUM(Proyectado!D12:E12),SUM(Proyectado!D12:F12),SUM(Proyectado!D12:G12),SUM(Proyectado!D12:H12),SUM(Proyectado!D12:I12),SUM(Proyectado!D12:J12),SUM(Proyectado!D12:K12),SUM(Proyectado!D12:L12),SUM(Proyectado!D12:M12),SUM(Proyectado!D12:N12),SUM(Proyectado!D12:O12))</f>
        <v>0</v>
      </c>
      <c r="U12" s="10">
        <f t="shared" si="2"/>
        <v>0</v>
      </c>
      <c r="W12" s="44" t="s">
        <v>49</v>
      </c>
      <c r="CT12" s="2">
        <v>7</v>
      </c>
      <c r="CU12" s="31" t="s">
        <v>34</v>
      </c>
    </row>
    <row r="13" spans="2:99" ht="18" customHeight="1" x14ac:dyDescent="0.2">
      <c r="B13" s="9" t="s">
        <v>3</v>
      </c>
      <c r="C13" s="16">
        <f>SUM(C8:C12)</f>
        <v>0</v>
      </c>
      <c r="D13" s="16">
        <f t="shared" ref="D13:Q13" si="4">SUM(D8:D12)</f>
        <v>0</v>
      </c>
      <c r="E13" s="16">
        <f t="shared" si="4"/>
        <v>0</v>
      </c>
      <c r="F13" s="16">
        <f t="shared" si="4"/>
        <v>0</v>
      </c>
      <c r="G13" s="16">
        <f t="shared" si="4"/>
        <v>0</v>
      </c>
      <c r="H13" s="16">
        <f t="shared" si="4"/>
        <v>0</v>
      </c>
      <c r="I13" s="16">
        <f t="shared" si="4"/>
        <v>0</v>
      </c>
      <c r="J13" s="16">
        <f t="shared" si="4"/>
        <v>0</v>
      </c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si="4"/>
        <v>0</v>
      </c>
      <c r="O13" s="16">
        <f t="shared" si="4"/>
        <v>0</v>
      </c>
      <c r="P13" s="16">
        <f t="shared" ref="P13" si="5">SUM(P8:P12)</f>
        <v>0</v>
      </c>
      <c r="Q13" s="16">
        <f t="shared" si="4"/>
        <v>0</v>
      </c>
      <c r="S13" s="16">
        <f t="shared" ref="S13:U13" si="6">SUM(S8:S12)</f>
        <v>0</v>
      </c>
      <c r="T13" s="16">
        <f t="shared" si="6"/>
        <v>0</v>
      </c>
      <c r="U13" s="16">
        <f t="shared" si="6"/>
        <v>0</v>
      </c>
      <c r="W13" s="55">
        <f>CHOOSE($Q$2,0,S13/1,S13/2,S13/3,S13/4,S13/5,S13/6,S13/7,S13/8,S13/9,S13/10,S13/11,S13/12)</f>
        <v>0</v>
      </c>
      <c r="CT13" s="2">
        <v>8</v>
      </c>
      <c r="CU13" s="31" t="s">
        <v>35</v>
      </c>
    </row>
    <row r="14" spans="2:99" ht="24" customHeight="1" x14ac:dyDescent="0.2">
      <c r="B14" s="9" t="s">
        <v>4</v>
      </c>
      <c r="C14" s="37">
        <f>(C5+C13)</f>
        <v>0</v>
      </c>
      <c r="D14" s="37">
        <f t="shared" ref="D14:Q14" si="7">(D5+D13)</f>
        <v>0</v>
      </c>
      <c r="E14" s="37">
        <f t="shared" si="7"/>
        <v>0</v>
      </c>
      <c r="F14" s="37">
        <f t="shared" si="7"/>
        <v>0</v>
      </c>
      <c r="G14" s="37">
        <f t="shared" si="7"/>
        <v>0</v>
      </c>
      <c r="H14" s="37">
        <f t="shared" si="7"/>
        <v>0</v>
      </c>
      <c r="I14" s="37">
        <f t="shared" si="7"/>
        <v>0</v>
      </c>
      <c r="J14" s="37">
        <f t="shared" si="7"/>
        <v>0</v>
      </c>
      <c r="K14" s="37">
        <f t="shared" si="7"/>
        <v>0</v>
      </c>
      <c r="L14" s="37">
        <f t="shared" si="7"/>
        <v>0</v>
      </c>
      <c r="M14" s="37">
        <f t="shared" si="7"/>
        <v>0</v>
      </c>
      <c r="N14" s="37">
        <f t="shared" si="7"/>
        <v>0</v>
      </c>
      <c r="O14" s="37">
        <f t="shared" si="7"/>
        <v>0</v>
      </c>
      <c r="P14" s="37">
        <f t="shared" ref="P14" si="8">(P5+P13)</f>
        <v>0</v>
      </c>
      <c r="Q14" s="37">
        <f t="shared" si="7"/>
        <v>0</v>
      </c>
      <c r="S14" s="37">
        <f t="shared" ref="S14:U14" si="9">(S5+S13)</f>
        <v>0</v>
      </c>
      <c r="T14" s="37">
        <f t="shared" si="9"/>
        <v>0</v>
      </c>
      <c r="U14" s="37">
        <f t="shared" si="9"/>
        <v>0</v>
      </c>
      <c r="W14" s="48"/>
      <c r="CT14" s="2">
        <v>9</v>
      </c>
      <c r="CU14" s="31" t="s">
        <v>36</v>
      </c>
    </row>
    <row r="15" spans="2:99" s="7" customFormat="1" ht="8.1" customHeight="1" x14ac:dyDescent="0.2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S15" s="18"/>
      <c r="T15" s="18"/>
      <c r="U15" s="18"/>
      <c r="CT15" s="7">
        <v>10</v>
      </c>
      <c r="CU15" s="31" t="s">
        <v>37</v>
      </c>
    </row>
    <row r="16" spans="2:99" ht="18" customHeight="1" x14ac:dyDescent="0.2">
      <c r="B16" s="21" t="s">
        <v>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4"/>
      <c r="S16" s="19"/>
      <c r="T16" s="19"/>
      <c r="U16" s="14"/>
      <c r="W16" s="49"/>
      <c r="CT16" s="2">
        <v>11</v>
      </c>
      <c r="CU16" s="31" t="s">
        <v>38</v>
      </c>
    </row>
    <row r="17" spans="2:99" ht="18" customHeight="1" x14ac:dyDescent="0.2">
      <c r="B17" s="58" t="str">
        <f>+Proyectado!B17</f>
        <v>Cuota Casa</v>
      </c>
      <c r="C17" s="1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10">
        <f>CHOOSE($Q$2,Proyectado!C17,Proyectado!D17,Proyectado!E17,Proyectado!F17,Proyectado!G17,Proyectado!H17,Proyectado!I17,Proyectado!J17,Proyectado!K17,Proyectado!L17,Proyectado!M17,Proyectado!N17,Proyectado!O17)</f>
        <v>0</v>
      </c>
      <c r="Q17" s="10">
        <f t="shared" ref="Q17:Q42" si="10">CHOOSE($Q$2,C17-P17,D17-P17,E17-P17,F17-P17,G17-P17,H17-P17,I17-P17,J17-P17,K17-P17,L17-P17,M17-P17,N17-P17,O17-P17)</f>
        <v>0</v>
      </c>
      <c r="S17" s="10">
        <f t="shared" ref="S17:S42" si="11">CHOOSE($Q$2,SUM(C17:C17),SUM(D17:D17),SUM(D17:E17),SUM(D17:F17),SUM(D17:G17),SUM(D17:H17),SUM(D17:I17),SUM(D17:J17),SUM(D17:K17),SUM(D17:L17),SUM(D17:M17),SUM(D17:N17),SUM(D17:O17))</f>
        <v>0</v>
      </c>
      <c r="T17" s="10">
        <f>CHOOSE($Q$2,SUM(Proyectado!C17:C17),SUM(Proyectado!D17:D17),SUM(Proyectado!D17:E17),SUM(Proyectado!D17:F17),SUM(Proyectado!D17:G17),SUM(Proyectado!D17:H17),SUM(Proyectado!D17:I17),SUM(Proyectado!D17:J17),SUM(Proyectado!D17:K17),SUM(Proyectado!D17:L17),SUM(Proyectado!D17:M17),SUM(Proyectado!D17:N17),SUM(Proyectado!D17:O17))</f>
        <v>0</v>
      </c>
      <c r="U17" s="10">
        <f t="shared" ref="U17:U42" si="12">+S17-T17</f>
        <v>0</v>
      </c>
      <c r="W17" s="50"/>
      <c r="CT17" s="2">
        <v>12</v>
      </c>
      <c r="CU17" s="31" t="s">
        <v>39</v>
      </c>
    </row>
    <row r="18" spans="2:99" ht="18" customHeight="1" x14ac:dyDescent="0.2">
      <c r="B18" s="58" t="str">
        <f>+Proyectado!B18</f>
        <v>Mercado / Comida</v>
      </c>
      <c r="C18" s="1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0">
        <f>CHOOSE($Q$2,Proyectado!C18,Proyectado!D18,Proyectado!E18,Proyectado!F18,Proyectado!G18,Proyectado!H18,Proyectado!I18,Proyectado!J18,Proyectado!K18,Proyectado!L18,Proyectado!M18,Proyectado!N18,Proyectado!O18)</f>
        <v>0</v>
      </c>
      <c r="Q18" s="10">
        <f t="shared" si="10"/>
        <v>0</v>
      </c>
      <c r="S18" s="10">
        <f t="shared" si="11"/>
        <v>0</v>
      </c>
      <c r="T18" s="10">
        <f>CHOOSE($Q$2,SUM(Proyectado!C18:C18),SUM(Proyectado!D18:D18),SUM(Proyectado!D18:E18),SUM(Proyectado!D18:F18),SUM(Proyectado!D18:G18),SUM(Proyectado!D18:H18),SUM(Proyectado!D18:I18),SUM(Proyectado!D18:J18),SUM(Proyectado!D18:K18),SUM(Proyectado!D18:L18),SUM(Proyectado!D18:M18),SUM(Proyectado!D18:N18),SUM(Proyectado!D18:O18))</f>
        <v>0</v>
      </c>
      <c r="U18" s="10">
        <f t="shared" si="12"/>
        <v>0</v>
      </c>
      <c r="W18" s="50"/>
      <c r="CT18" s="2">
        <v>13</v>
      </c>
      <c r="CU18" s="31" t="s">
        <v>40</v>
      </c>
    </row>
    <row r="19" spans="2:99" ht="18" customHeight="1" x14ac:dyDescent="0.2">
      <c r="B19" s="58" t="str">
        <f>+Proyectado!B19</f>
        <v>Cuota Prestamo Bancario</v>
      </c>
      <c r="C19" s="1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0">
        <f>CHOOSE($Q$2,Proyectado!C19,Proyectado!D19,Proyectado!E19,Proyectado!F19,Proyectado!G19,Proyectado!H19,Proyectado!I19,Proyectado!J19,Proyectado!K19,Proyectado!L19,Proyectado!M19,Proyectado!N19,Proyectado!O19)</f>
        <v>0</v>
      </c>
      <c r="Q19" s="10">
        <f t="shared" si="10"/>
        <v>0</v>
      </c>
      <c r="S19" s="10">
        <f t="shared" si="11"/>
        <v>0</v>
      </c>
      <c r="T19" s="10">
        <f>CHOOSE($Q$2,SUM(Proyectado!C19:C19),SUM(Proyectado!D19:D19),SUM(Proyectado!D19:E19),SUM(Proyectado!D19:F19),SUM(Proyectado!D19:G19),SUM(Proyectado!D19:H19),SUM(Proyectado!D19:I19),SUM(Proyectado!D19:J19),SUM(Proyectado!D19:K19),SUM(Proyectado!D19:L19),SUM(Proyectado!D19:M19),SUM(Proyectado!D19:N19),SUM(Proyectado!D19:O19))</f>
        <v>0</v>
      </c>
      <c r="U19" s="10">
        <f t="shared" si="12"/>
        <v>0</v>
      </c>
      <c r="W19" s="50"/>
    </row>
    <row r="20" spans="2:99" ht="18" customHeight="1" x14ac:dyDescent="0.2">
      <c r="B20" s="58" t="str">
        <f>+Proyectado!B20</f>
        <v>Tarjetas de Crédito</v>
      </c>
      <c r="C20" s="1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10">
        <f>CHOOSE($Q$2,Proyectado!C20,Proyectado!D20,Proyectado!E20,Proyectado!F20,Proyectado!G20,Proyectado!H20,Proyectado!I20,Proyectado!J20,Proyectado!K20,Proyectado!L20,Proyectado!M20,Proyectado!N20,Proyectado!O20)</f>
        <v>0</v>
      </c>
      <c r="Q20" s="10">
        <f t="shared" si="10"/>
        <v>0</v>
      </c>
      <c r="S20" s="10">
        <f t="shared" si="11"/>
        <v>0</v>
      </c>
      <c r="T20" s="10">
        <f>CHOOSE($Q$2,SUM(Proyectado!C20:C20),SUM(Proyectado!D20:D20),SUM(Proyectado!D20:E20),SUM(Proyectado!D20:F20),SUM(Proyectado!D20:G20),SUM(Proyectado!D20:H20),SUM(Proyectado!D20:I20),SUM(Proyectado!D20:J20),SUM(Proyectado!D20:K20),SUM(Proyectado!D20:L20),SUM(Proyectado!D20:M20),SUM(Proyectado!D20:N20),SUM(Proyectado!D20:O20))</f>
        <v>0</v>
      </c>
      <c r="U20" s="10">
        <f t="shared" si="12"/>
        <v>0</v>
      </c>
      <c r="W20" s="50"/>
    </row>
    <row r="21" spans="2:99" ht="18" customHeight="1" x14ac:dyDescent="0.2">
      <c r="B21" s="58" t="str">
        <f>+Proyectado!B21</f>
        <v>Curso de Inglés</v>
      </c>
      <c r="C21" s="1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0">
        <f>CHOOSE($Q$2,Proyectado!C21,Proyectado!D21,Proyectado!E21,Proyectado!F21,Proyectado!G21,Proyectado!H21,Proyectado!I21,Proyectado!J21,Proyectado!K21,Proyectado!L21,Proyectado!M21,Proyectado!N21,Proyectado!O21)</f>
        <v>0</v>
      </c>
      <c r="Q21" s="10">
        <f t="shared" ref="Q21" si="13">CHOOSE($Q$2,C21-P21,D21-P21,E21-P21,F21-P21,G21-P21,H21-P21,I21-P21,J21-P21,K21-P21,L21-P21,M21-P21,N21-P21,O21-P21)</f>
        <v>0</v>
      </c>
      <c r="S21" s="10">
        <f t="shared" ref="S21" si="14">CHOOSE($Q$2,SUM(C21:C21),SUM(D21:D21),SUM(D21:E21),SUM(D21:F21),SUM(D21:G21),SUM(D21:H21),SUM(D21:I21),SUM(D21:J21),SUM(D21:K21),SUM(D21:L21),SUM(D21:M21),SUM(D21:N21),SUM(D21:O21))</f>
        <v>0</v>
      </c>
      <c r="T21" s="10">
        <f>CHOOSE($Q$2,SUM(Proyectado!C21:C21),SUM(Proyectado!D21:D21),SUM(Proyectado!D21:E21),SUM(Proyectado!D21:F21),SUM(Proyectado!D21:G21),SUM(Proyectado!D21:H21),SUM(Proyectado!D21:I21),SUM(Proyectado!D21:J21),SUM(Proyectado!D21:K21),SUM(Proyectado!D21:L21),SUM(Proyectado!D21:M21),SUM(Proyectado!D21:N21),SUM(Proyectado!D21:O21))</f>
        <v>0</v>
      </c>
      <c r="U21" s="10">
        <f t="shared" ref="U21" si="15">+S21-T21</f>
        <v>0</v>
      </c>
      <c r="W21" s="50"/>
    </row>
    <row r="22" spans="2:99" ht="18" customHeight="1" x14ac:dyDescent="0.2">
      <c r="B22" s="58" t="str">
        <f>+Proyectado!B22</f>
        <v>Medicinas / Control Médico</v>
      </c>
      <c r="C22" s="1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10">
        <f>CHOOSE($Q$2,Proyectado!C22,Proyectado!D22,Proyectado!E22,Proyectado!F22,Proyectado!G22,Proyectado!H22,Proyectado!I22,Proyectado!J22,Proyectado!K22,Proyectado!L22,Proyectado!M22,Proyectado!N22,Proyectado!O22)</f>
        <v>0</v>
      </c>
      <c r="Q22" s="10">
        <f t="shared" si="10"/>
        <v>0</v>
      </c>
      <c r="S22" s="10">
        <f t="shared" si="11"/>
        <v>0</v>
      </c>
      <c r="T22" s="10">
        <f>CHOOSE($Q$2,SUM(Proyectado!C22:C22),SUM(Proyectado!D22:D22),SUM(Proyectado!D22:E22),SUM(Proyectado!D22:F22),SUM(Proyectado!D22:G22),SUM(Proyectado!D22:H22),SUM(Proyectado!D22:I22),SUM(Proyectado!D22:J22),SUM(Proyectado!D22:K22),SUM(Proyectado!D22:L22),SUM(Proyectado!D22:M22),SUM(Proyectado!D22:N22),SUM(Proyectado!D22:O22))</f>
        <v>0</v>
      </c>
      <c r="U22" s="10">
        <f t="shared" si="12"/>
        <v>0</v>
      </c>
      <c r="W22" s="50"/>
    </row>
    <row r="23" spans="2:99" ht="18" customHeight="1" x14ac:dyDescent="0.2">
      <c r="B23" s="58" t="str">
        <f>+Proyectado!B23</f>
        <v>Colegiatura (Profesional)</v>
      </c>
      <c r="C23" s="1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0">
        <f>CHOOSE($Q$2,Proyectado!C23,Proyectado!D23,Proyectado!E23,Proyectado!F23,Proyectado!G23,Proyectado!H23,Proyectado!I23,Proyectado!J23,Proyectado!K23,Proyectado!L23,Proyectado!M23,Proyectado!N23,Proyectado!O23)</f>
        <v>0</v>
      </c>
      <c r="Q23" s="10">
        <f t="shared" si="10"/>
        <v>0</v>
      </c>
      <c r="S23" s="10">
        <f t="shared" si="11"/>
        <v>0</v>
      </c>
      <c r="T23" s="10">
        <f>CHOOSE($Q$2,SUM(Proyectado!C23:C23),SUM(Proyectado!D23:D23),SUM(Proyectado!D23:E23),SUM(Proyectado!D23:F23),SUM(Proyectado!D23:G23),SUM(Proyectado!D23:H23),SUM(Proyectado!D23:I23),SUM(Proyectado!D23:J23),SUM(Proyectado!D23:K23),SUM(Proyectado!D23:L23),SUM(Proyectado!D23:M23),SUM(Proyectado!D23:N23),SUM(Proyectado!D23:O23))</f>
        <v>0</v>
      </c>
      <c r="U23" s="10">
        <f t="shared" si="12"/>
        <v>0</v>
      </c>
      <c r="W23" s="50"/>
    </row>
    <row r="24" spans="2:99" ht="18" customHeight="1" x14ac:dyDescent="0.2">
      <c r="B24" s="58" t="str">
        <f>+Proyectado!B24</f>
        <v>Escuela (hijos)</v>
      </c>
      <c r="C24" s="1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10">
        <f>CHOOSE($Q$2,Proyectado!C24,Proyectado!D24,Proyectado!E24,Proyectado!F24,Proyectado!G24,Proyectado!H24,Proyectado!I24,Proyectado!J24,Proyectado!K24,Proyectado!L24,Proyectado!M24,Proyectado!N24,Proyectado!O24)</f>
        <v>0</v>
      </c>
      <c r="Q24" s="10">
        <f t="shared" si="10"/>
        <v>0</v>
      </c>
      <c r="S24" s="10">
        <f t="shared" si="11"/>
        <v>0</v>
      </c>
      <c r="T24" s="10">
        <f>CHOOSE($Q$2,SUM(Proyectado!C24:C24),SUM(Proyectado!D24:D24),SUM(Proyectado!D24:E24),SUM(Proyectado!D24:F24),SUM(Proyectado!D24:G24),SUM(Proyectado!D24:H24),SUM(Proyectado!D24:I24),SUM(Proyectado!D24:J24),SUM(Proyectado!D24:K24),SUM(Proyectado!D24:L24),SUM(Proyectado!D24:M24),SUM(Proyectado!D24:N24),SUM(Proyectado!D24:O24))</f>
        <v>0</v>
      </c>
      <c r="U24" s="10">
        <f t="shared" si="12"/>
        <v>0</v>
      </c>
      <c r="W24" s="50"/>
    </row>
    <row r="25" spans="2:99" ht="18" customHeight="1" x14ac:dyDescent="0.2">
      <c r="B25" s="58" t="str">
        <f>+Proyectado!B25</f>
        <v>Teléfono</v>
      </c>
      <c r="C25" s="1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10">
        <f>CHOOSE($Q$2,Proyectado!C25,Proyectado!D25,Proyectado!E25,Proyectado!F25,Proyectado!G25,Proyectado!H25,Proyectado!I25,Proyectado!J25,Proyectado!K25,Proyectado!L25,Proyectado!M25,Proyectado!N25,Proyectado!O25)</f>
        <v>0</v>
      </c>
      <c r="Q25" s="10">
        <f t="shared" si="10"/>
        <v>0</v>
      </c>
      <c r="S25" s="10">
        <f t="shared" si="11"/>
        <v>0</v>
      </c>
      <c r="T25" s="10">
        <f>CHOOSE($Q$2,SUM(Proyectado!C25:C25),SUM(Proyectado!D25:D25),SUM(Proyectado!D25:E25),SUM(Proyectado!D25:F25),SUM(Proyectado!D25:G25),SUM(Proyectado!D25:H25),SUM(Proyectado!D25:I25),SUM(Proyectado!D25:J25),SUM(Proyectado!D25:K25),SUM(Proyectado!D25:L25),SUM(Proyectado!D25:M25),SUM(Proyectado!D25:N25),SUM(Proyectado!D25:O25))</f>
        <v>0</v>
      </c>
      <c r="U25" s="10">
        <f t="shared" si="12"/>
        <v>0</v>
      </c>
      <c r="W25" s="50"/>
    </row>
    <row r="26" spans="2:99" ht="18" customHeight="1" x14ac:dyDescent="0.2">
      <c r="B26" s="58" t="str">
        <f>+Proyectado!B26</f>
        <v>Electricidad</v>
      </c>
      <c r="C26" s="1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0">
        <f>CHOOSE($Q$2,Proyectado!C26,Proyectado!D26,Proyectado!E26,Proyectado!F26,Proyectado!G26,Proyectado!H26,Proyectado!I26,Proyectado!J26,Proyectado!K26,Proyectado!L26,Proyectado!M26,Proyectado!N26,Proyectado!O26)</f>
        <v>0</v>
      </c>
      <c r="Q26" s="10">
        <f t="shared" si="10"/>
        <v>0</v>
      </c>
      <c r="S26" s="10">
        <f t="shared" si="11"/>
        <v>0</v>
      </c>
      <c r="T26" s="10">
        <f>CHOOSE($Q$2,SUM(Proyectado!C26:C26),SUM(Proyectado!D26:D26),SUM(Proyectado!D26:E26),SUM(Proyectado!D26:F26),SUM(Proyectado!D26:G26),SUM(Proyectado!D26:H26),SUM(Proyectado!D26:I26),SUM(Proyectado!D26:J26),SUM(Proyectado!D26:K26),SUM(Proyectado!D26:L26),SUM(Proyectado!D26:M26),SUM(Proyectado!D26:N26),SUM(Proyectado!D26:O26))</f>
        <v>0</v>
      </c>
      <c r="U26" s="10">
        <f t="shared" si="12"/>
        <v>0</v>
      </c>
      <c r="W26" s="50"/>
    </row>
    <row r="27" spans="2:99" ht="18" customHeight="1" x14ac:dyDescent="0.2">
      <c r="B27" s="58" t="str">
        <f>+Proyectado!B27</f>
        <v>Condominio</v>
      </c>
      <c r="C27" s="1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0">
        <f>CHOOSE($Q$2,Proyectado!C27,Proyectado!D27,Proyectado!E27,Proyectado!F27,Proyectado!G27,Proyectado!H27,Proyectado!I27,Proyectado!J27,Proyectado!K27,Proyectado!L27,Proyectado!M27,Proyectado!N27,Proyectado!O27)</f>
        <v>0</v>
      </c>
      <c r="Q27" s="10">
        <f t="shared" si="10"/>
        <v>0</v>
      </c>
      <c r="S27" s="10">
        <f t="shared" si="11"/>
        <v>0</v>
      </c>
      <c r="T27" s="10">
        <f>CHOOSE($Q$2,SUM(Proyectado!C27:C27),SUM(Proyectado!D27:D27),SUM(Proyectado!D27:E27),SUM(Proyectado!D27:F27),SUM(Proyectado!D27:G27),SUM(Proyectado!D27:H27),SUM(Proyectado!D27:I27),SUM(Proyectado!D27:J27),SUM(Proyectado!D27:K27),SUM(Proyectado!D27:L27),SUM(Proyectado!D27:M27),SUM(Proyectado!D27:N27),SUM(Proyectado!D27:O27))</f>
        <v>0</v>
      </c>
      <c r="U27" s="10">
        <f t="shared" si="12"/>
        <v>0</v>
      </c>
      <c r="W27" s="50"/>
    </row>
    <row r="28" spans="2:99" ht="18" customHeight="1" x14ac:dyDescent="0.2">
      <c r="B28" s="58" t="str">
        <f>+Proyectado!B28</f>
        <v>Taxi / Transporte</v>
      </c>
      <c r="C28" s="1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0">
        <f>CHOOSE($Q$2,Proyectado!C28,Proyectado!D28,Proyectado!E28,Proyectado!F28,Proyectado!G28,Proyectado!H28,Proyectado!I28,Proyectado!J28,Proyectado!K28,Proyectado!L28,Proyectado!M28,Proyectado!N28,Proyectado!O28)</f>
        <v>0</v>
      </c>
      <c r="Q28" s="10">
        <f t="shared" si="10"/>
        <v>0</v>
      </c>
      <c r="S28" s="10">
        <f t="shared" si="11"/>
        <v>0</v>
      </c>
      <c r="T28" s="10">
        <f>CHOOSE($Q$2,SUM(Proyectado!C28:C28),SUM(Proyectado!D28:D28),SUM(Proyectado!D28:E28),SUM(Proyectado!D28:F28),SUM(Proyectado!D28:G28),SUM(Proyectado!D28:H28),SUM(Proyectado!D28:I28),SUM(Proyectado!D28:J28),SUM(Proyectado!D28:K28),SUM(Proyectado!D28:L28),SUM(Proyectado!D28:M28),SUM(Proyectado!D28:N28),SUM(Proyectado!D28:O28))</f>
        <v>0</v>
      </c>
      <c r="U28" s="10">
        <f t="shared" si="12"/>
        <v>0</v>
      </c>
      <c r="W28" s="50"/>
    </row>
    <row r="29" spans="2:99" ht="18" customHeight="1" x14ac:dyDescent="0.2">
      <c r="B29" s="58" t="str">
        <f>+Proyectado!B29</f>
        <v>Ropa / Zapatos</v>
      </c>
      <c r="C29" s="1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0">
        <f>CHOOSE($Q$2,Proyectado!C29,Proyectado!D29,Proyectado!E29,Proyectado!F29,Proyectado!G29,Proyectado!H29,Proyectado!I29,Proyectado!J29,Proyectado!K29,Proyectado!L29,Proyectado!M29,Proyectado!N29,Proyectado!O29)</f>
        <v>0</v>
      </c>
      <c r="Q29" s="10">
        <f t="shared" si="10"/>
        <v>0</v>
      </c>
      <c r="S29" s="10">
        <f t="shared" si="11"/>
        <v>0</v>
      </c>
      <c r="T29" s="10">
        <f>CHOOSE($Q$2,SUM(Proyectado!C29:C29),SUM(Proyectado!D29:D29),SUM(Proyectado!D29:E29),SUM(Proyectado!D29:F29),SUM(Proyectado!D29:G29),SUM(Proyectado!D29:H29),SUM(Proyectado!D29:I29),SUM(Proyectado!D29:J29),SUM(Proyectado!D29:K29),SUM(Proyectado!D29:L29),SUM(Proyectado!D29:M29),SUM(Proyectado!D29:N29),SUM(Proyectado!D29:O29))</f>
        <v>0</v>
      </c>
      <c r="U29" s="10">
        <f t="shared" si="12"/>
        <v>0</v>
      </c>
      <c r="W29" s="50"/>
    </row>
    <row r="30" spans="2:99" ht="18" customHeight="1" x14ac:dyDescent="0.2">
      <c r="B30" s="58" t="str">
        <f>+Proyectado!B30</f>
        <v>Ropa / Zapatos de los niños</v>
      </c>
      <c r="C30" s="1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10">
        <f>CHOOSE($Q$2,Proyectado!C30,Proyectado!D30,Proyectado!E30,Proyectado!F30,Proyectado!G30,Proyectado!H30,Proyectado!I30,Proyectado!J30,Proyectado!K30,Proyectado!L30,Proyectado!M30,Proyectado!N30,Proyectado!O30)</f>
        <v>0</v>
      </c>
      <c r="Q30" s="10">
        <f t="shared" si="10"/>
        <v>0</v>
      </c>
      <c r="S30" s="10">
        <f t="shared" si="11"/>
        <v>0</v>
      </c>
      <c r="T30" s="10">
        <f>CHOOSE($Q$2,SUM(Proyectado!C30:C30),SUM(Proyectado!D30:D30),SUM(Proyectado!D30:E30),SUM(Proyectado!D30:F30),SUM(Proyectado!D30:G30),SUM(Proyectado!D30:H30),SUM(Proyectado!D30:I30),SUM(Proyectado!D30:J30),SUM(Proyectado!D30:K30),SUM(Proyectado!D30:L30),SUM(Proyectado!D30:M30),SUM(Proyectado!D30:N30),SUM(Proyectado!D30:O30))</f>
        <v>0</v>
      </c>
      <c r="U30" s="10">
        <f t="shared" si="12"/>
        <v>0</v>
      </c>
      <c r="W30" s="50"/>
    </row>
    <row r="31" spans="2:99" ht="18" customHeight="1" x14ac:dyDescent="0.2">
      <c r="B31" s="58" t="str">
        <f>+Proyectado!B31</f>
        <v>Utiles escolares / Libros (Hijos)</v>
      </c>
      <c r="C31" s="1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10">
        <f>CHOOSE($Q$2,Proyectado!C31,Proyectado!D31,Proyectado!E31,Proyectado!F31,Proyectado!G31,Proyectado!H31,Proyectado!I31,Proyectado!J31,Proyectado!K31,Proyectado!L31,Proyectado!M31,Proyectado!N31,Proyectado!O31)</f>
        <v>0</v>
      </c>
      <c r="Q31" s="10">
        <f t="shared" si="10"/>
        <v>0</v>
      </c>
      <c r="S31" s="10">
        <f t="shared" si="11"/>
        <v>0</v>
      </c>
      <c r="T31" s="10">
        <f>CHOOSE($Q$2,SUM(Proyectado!C31:C31),SUM(Proyectado!D31:D31),SUM(Proyectado!D31:E31),SUM(Proyectado!D31:F31),SUM(Proyectado!D31:G31),SUM(Proyectado!D31:H31),SUM(Proyectado!D31:I31),SUM(Proyectado!D31:J31),SUM(Proyectado!D31:K31),SUM(Proyectado!D31:L31),SUM(Proyectado!D31:M31),SUM(Proyectado!D31:N31),SUM(Proyectado!D31:O31))</f>
        <v>0</v>
      </c>
      <c r="U31" s="10">
        <f t="shared" si="12"/>
        <v>0</v>
      </c>
      <c r="W31" s="50"/>
    </row>
    <row r="32" spans="2:99" ht="18" customHeight="1" x14ac:dyDescent="0.2">
      <c r="B32" s="58" t="str">
        <f>+Proyectado!B32</f>
        <v>Peluquería / Shampoo y Acondic.</v>
      </c>
      <c r="C32" s="16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10">
        <f>CHOOSE($Q$2,Proyectado!C32,Proyectado!D32,Proyectado!E32,Proyectado!F32,Proyectado!G32,Proyectado!H32,Proyectado!I32,Proyectado!J32,Proyectado!K32,Proyectado!L32,Proyectado!M32,Proyectado!N32,Proyectado!O32)</f>
        <v>0</v>
      </c>
      <c r="Q32" s="10">
        <f t="shared" si="10"/>
        <v>0</v>
      </c>
      <c r="S32" s="10">
        <f t="shared" si="11"/>
        <v>0</v>
      </c>
      <c r="T32" s="10">
        <f>CHOOSE($Q$2,SUM(Proyectado!C32:C32),SUM(Proyectado!D32:D32),SUM(Proyectado!D32:E32),SUM(Proyectado!D32:F32),SUM(Proyectado!D32:G32),SUM(Proyectado!D32:H32),SUM(Proyectado!D32:I32),SUM(Proyectado!D32:J32),SUM(Proyectado!D32:K32),SUM(Proyectado!D32:L32),SUM(Proyectado!D32:M32),SUM(Proyectado!D32:N32),SUM(Proyectado!D32:O32))</f>
        <v>0</v>
      </c>
      <c r="U32" s="10">
        <f t="shared" si="12"/>
        <v>0</v>
      </c>
      <c r="W32" s="50"/>
    </row>
    <row r="33" spans="1:23" ht="18" customHeight="1" x14ac:dyDescent="0.2">
      <c r="B33" s="58" t="str">
        <f>+Proyectado!B33</f>
        <v>Estética</v>
      </c>
      <c r="C33" s="1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0">
        <f>CHOOSE($Q$2,Proyectado!C33,Proyectado!D33,Proyectado!E33,Proyectado!F33,Proyectado!G33,Proyectado!H33,Proyectado!I33,Proyectado!J33,Proyectado!K33,Proyectado!L33,Proyectado!M33,Proyectado!N33,Proyectado!O33)</f>
        <v>0</v>
      </c>
      <c r="Q33" s="10">
        <f t="shared" si="10"/>
        <v>0</v>
      </c>
      <c r="S33" s="10">
        <f t="shared" si="11"/>
        <v>0</v>
      </c>
      <c r="T33" s="10">
        <f>CHOOSE($Q$2,SUM(Proyectado!C33:C33),SUM(Proyectado!D33:D33),SUM(Proyectado!D33:E33),SUM(Proyectado!D33:F33),SUM(Proyectado!D33:G33),SUM(Proyectado!D33:H33),SUM(Proyectado!D33:I33),SUM(Proyectado!D33:J33),SUM(Proyectado!D33:K33),SUM(Proyectado!D33:L33),SUM(Proyectado!D33:M33),SUM(Proyectado!D33:N33),SUM(Proyectado!D33:O33))</f>
        <v>0</v>
      </c>
      <c r="U33" s="10">
        <f t="shared" si="12"/>
        <v>0</v>
      </c>
      <c r="W33" s="50"/>
    </row>
    <row r="34" spans="1:23" ht="18" customHeight="1" x14ac:dyDescent="0.2">
      <c r="B34" s="58" t="str">
        <f>+Proyectado!B34</f>
        <v>Gasolina</v>
      </c>
      <c r="C34" s="1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0">
        <f>CHOOSE($Q$2,Proyectado!C34,Proyectado!D34,Proyectado!E34,Proyectado!F34,Proyectado!G34,Proyectado!H34,Proyectado!I34,Proyectado!J34,Proyectado!K34,Proyectado!L34,Proyectado!M34,Proyectado!N34,Proyectado!O34)</f>
        <v>0</v>
      </c>
      <c r="Q34" s="10">
        <f t="shared" si="10"/>
        <v>0</v>
      </c>
      <c r="S34" s="10">
        <f t="shared" si="11"/>
        <v>0</v>
      </c>
      <c r="T34" s="10">
        <f>CHOOSE($Q$2,SUM(Proyectado!C34:C34),SUM(Proyectado!D34:D34),SUM(Proyectado!D34:E34),SUM(Proyectado!D34:F34),SUM(Proyectado!D34:G34),SUM(Proyectado!D34:H34),SUM(Proyectado!D34:I34),SUM(Proyectado!D34:J34),SUM(Proyectado!D34:K34),SUM(Proyectado!D34:L34),SUM(Proyectado!D34:M34),SUM(Proyectado!D34:N34),SUM(Proyectado!D34:O34))</f>
        <v>0</v>
      </c>
      <c r="U34" s="10">
        <f t="shared" si="12"/>
        <v>0</v>
      </c>
      <c r="W34" s="50"/>
    </row>
    <row r="35" spans="1:23" ht="18" customHeight="1" x14ac:dyDescent="0.2">
      <c r="B35" s="58" t="str">
        <f>+Proyectado!B35</f>
        <v>Seguros</v>
      </c>
      <c r="C35" s="1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0">
        <f>CHOOSE($Q$2,Proyectado!C35,Proyectado!D35,Proyectado!E35,Proyectado!F35,Proyectado!G35,Proyectado!H35,Proyectado!I35,Proyectado!J35,Proyectado!K35,Proyectado!L35,Proyectado!M35,Proyectado!N35,Proyectado!O35)</f>
        <v>0</v>
      </c>
      <c r="Q35" s="10">
        <f t="shared" si="10"/>
        <v>0</v>
      </c>
      <c r="S35" s="10">
        <f t="shared" si="11"/>
        <v>0</v>
      </c>
      <c r="T35" s="10">
        <f>CHOOSE($Q$2,SUM(Proyectado!C35:C35),SUM(Proyectado!D35:D35),SUM(Proyectado!D35:E35),SUM(Proyectado!D35:F35),SUM(Proyectado!D35:G35),SUM(Proyectado!D35:H35),SUM(Proyectado!D35:I35),SUM(Proyectado!D35:J35),SUM(Proyectado!D35:K35),SUM(Proyectado!D35:L35),SUM(Proyectado!D35:M35),SUM(Proyectado!D35:N35),SUM(Proyectado!D35:O35))</f>
        <v>0</v>
      </c>
      <c r="U35" s="10">
        <f t="shared" si="12"/>
        <v>0</v>
      </c>
      <c r="W35" s="50"/>
    </row>
    <row r="36" spans="1:23" ht="18" customHeight="1" x14ac:dyDescent="0.2">
      <c r="B36" s="58" t="str">
        <f>+Proyectado!B36</f>
        <v>Impuestos (inmuebles, etc.)</v>
      </c>
      <c r="C36" s="1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0">
        <f>CHOOSE($Q$2,Proyectado!C36,Proyectado!D36,Proyectado!E36,Proyectado!F36,Proyectado!G36,Proyectado!H36,Proyectado!I36,Proyectado!J36,Proyectado!K36,Proyectado!L36,Proyectado!M36,Proyectado!N36,Proyectado!O36)</f>
        <v>0</v>
      </c>
      <c r="Q36" s="10">
        <f t="shared" si="10"/>
        <v>0</v>
      </c>
      <c r="S36" s="10">
        <f t="shared" si="11"/>
        <v>0</v>
      </c>
      <c r="T36" s="10">
        <f>CHOOSE($Q$2,SUM(Proyectado!C36:C36),SUM(Proyectado!D36:D36),SUM(Proyectado!D36:E36),SUM(Proyectado!D36:F36),SUM(Proyectado!D36:G36),SUM(Proyectado!D36:H36),SUM(Proyectado!D36:I36),SUM(Proyectado!D36:J36),SUM(Proyectado!D36:K36),SUM(Proyectado!D36:L36),SUM(Proyectado!D36:M36),SUM(Proyectado!D36:N36),SUM(Proyectado!D36:O36))</f>
        <v>0</v>
      </c>
      <c r="U36" s="10">
        <f t="shared" si="12"/>
        <v>0</v>
      </c>
      <c r="W36" s="50"/>
    </row>
    <row r="37" spans="1:23" ht="18" customHeight="1" x14ac:dyDescent="0.2">
      <c r="B37" s="58" t="str">
        <f>+Proyectado!B37</f>
        <v>Mantenimiento Carro</v>
      </c>
      <c r="C37" s="1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0">
        <f>CHOOSE($Q$2,Proyectado!C37,Proyectado!D37,Proyectado!E37,Proyectado!F37,Proyectado!G37,Proyectado!H37,Proyectado!I37,Proyectado!J37,Proyectado!K37,Proyectado!L37,Proyectado!M37,Proyectado!N37,Proyectado!O37)</f>
        <v>0</v>
      </c>
      <c r="Q37" s="10">
        <f t="shared" si="10"/>
        <v>0</v>
      </c>
      <c r="S37" s="10">
        <f t="shared" si="11"/>
        <v>0</v>
      </c>
      <c r="T37" s="10">
        <f>CHOOSE($Q$2,SUM(Proyectado!C37:C37),SUM(Proyectado!D37:D37),SUM(Proyectado!D37:E37),SUM(Proyectado!D37:F37),SUM(Proyectado!D37:G37),SUM(Proyectado!D37:H37),SUM(Proyectado!D37:I37),SUM(Proyectado!D37:J37),SUM(Proyectado!D37:K37),SUM(Proyectado!D37:L37),SUM(Proyectado!D37:M37),SUM(Proyectado!D37:N37),SUM(Proyectado!D37:O37))</f>
        <v>0</v>
      </c>
      <c r="U37" s="10">
        <f t="shared" si="12"/>
        <v>0</v>
      </c>
      <c r="W37" s="50"/>
    </row>
    <row r="38" spans="1:23" ht="18" customHeight="1" x14ac:dyDescent="0.2">
      <c r="B38" s="58" t="str">
        <f>+Proyectado!B38</f>
        <v>Cumpleaño (hijos)</v>
      </c>
      <c r="C38" s="1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10">
        <f>CHOOSE($Q$2,Proyectado!C38,Proyectado!D38,Proyectado!E38,Proyectado!F38,Proyectado!G38,Proyectado!H38,Proyectado!I38,Proyectado!J38,Proyectado!K38,Proyectado!L38,Proyectado!M38,Proyectado!N38,Proyectado!O38)</f>
        <v>0</v>
      </c>
      <c r="Q38" s="10">
        <f t="shared" si="10"/>
        <v>0</v>
      </c>
      <c r="S38" s="10">
        <f t="shared" si="11"/>
        <v>0</v>
      </c>
      <c r="T38" s="10">
        <f>CHOOSE($Q$2,SUM(Proyectado!C38:C38),SUM(Proyectado!D38:D38),SUM(Proyectado!D38:E38),SUM(Proyectado!D38:F38),SUM(Proyectado!D38:G38),SUM(Proyectado!D38:H38),SUM(Proyectado!D38:I38),SUM(Proyectado!D38:J38),SUM(Proyectado!D38:K38),SUM(Proyectado!D38:L38),SUM(Proyectado!D38:M38),SUM(Proyectado!D38:N38),SUM(Proyectado!D38:O38))</f>
        <v>0</v>
      </c>
      <c r="U38" s="10">
        <f t="shared" si="12"/>
        <v>0</v>
      </c>
      <c r="W38" s="50"/>
    </row>
    <row r="39" spans="1:23" ht="18" customHeight="1" x14ac:dyDescent="0.2">
      <c r="B39" s="58" t="str">
        <f>+Proyectado!B39</f>
        <v>Viajes</v>
      </c>
      <c r="C39" s="1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10">
        <f>CHOOSE($Q$2,Proyectado!C39,Proyectado!D39,Proyectado!E39,Proyectado!F39,Proyectado!G39,Proyectado!H39,Proyectado!I39,Proyectado!J39,Proyectado!K39,Proyectado!L39,Proyectado!M39,Proyectado!N39,Proyectado!O39)</f>
        <v>0</v>
      </c>
      <c r="Q39" s="10">
        <f t="shared" si="10"/>
        <v>0</v>
      </c>
      <c r="S39" s="10">
        <f t="shared" si="11"/>
        <v>0</v>
      </c>
      <c r="T39" s="10">
        <f>CHOOSE($Q$2,SUM(Proyectado!C39:C39),SUM(Proyectado!D39:D39),SUM(Proyectado!D39:E39),SUM(Proyectado!D39:F39),SUM(Proyectado!D39:G39),SUM(Proyectado!D39:H39),SUM(Proyectado!D39:I39),SUM(Proyectado!D39:J39),SUM(Proyectado!D39:K39),SUM(Proyectado!D39:L39),SUM(Proyectado!D39:M39),SUM(Proyectado!D39:N39),SUM(Proyectado!D39:O39))</f>
        <v>0</v>
      </c>
      <c r="U39" s="10">
        <f t="shared" si="12"/>
        <v>0</v>
      </c>
      <c r="W39" s="50"/>
    </row>
    <row r="40" spans="1:23" ht="18" customHeight="1" x14ac:dyDescent="0.2">
      <c r="B40" s="58" t="str">
        <f>+Proyectado!B40</f>
        <v>Mantenimiento Casa</v>
      </c>
      <c r="C40" s="1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0">
        <f>CHOOSE($Q$2,Proyectado!C40,Proyectado!D40,Proyectado!E40,Proyectado!F40,Proyectado!G40,Proyectado!H40,Proyectado!I40,Proyectado!J40,Proyectado!K40,Proyectado!L40,Proyectado!M40,Proyectado!N40,Proyectado!O40)</f>
        <v>0</v>
      </c>
      <c r="Q40" s="10">
        <f t="shared" si="10"/>
        <v>0</v>
      </c>
      <c r="S40" s="10">
        <f t="shared" si="11"/>
        <v>0</v>
      </c>
      <c r="T40" s="10">
        <f>CHOOSE($Q$2,SUM(Proyectado!C40:C40),SUM(Proyectado!D40:D40),SUM(Proyectado!D40:E40),SUM(Proyectado!D40:F40),SUM(Proyectado!D40:G40),SUM(Proyectado!D40:H40),SUM(Proyectado!D40:I40),SUM(Proyectado!D40:J40),SUM(Proyectado!D40:K40),SUM(Proyectado!D40:L40),SUM(Proyectado!D40:M40),SUM(Proyectado!D40:N40),SUM(Proyectado!D40:O40))</f>
        <v>0</v>
      </c>
      <c r="U40" s="10">
        <f t="shared" si="12"/>
        <v>0</v>
      </c>
      <c r="W40" s="50"/>
    </row>
    <row r="41" spans="1:23" ht="18" customHeight="1" x14ac:dyDescent="0.2">
      <c r="B41" s="58" t="str">
        <f>+Proyectado!B41</f>
        <v>Comisiones Bancarias</v>
      </c>
      <c r="C41" s="1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0">
        <f>CHOOSE($Q$2,Proyectado!C41,Proyectado!D41,Proyectado!E41,Proyectado!F41,Proyectado!G41,Proyectado!H41,Proyectado!I41,Proyectado!J41,Proyectado!K41,Proyectado!L41,Proyectado!M41,Proyectado!N41,Proyectado!O41)</f>
        <v>0</v>
      </c>
      <c r="Q41" s="10">
        <f t="shared" si="10"/>
        <v>0</v>
      </c>
      <c r="S41" s="10">
        <f t="shared" si="11"/>
        <v>0</v>
      </c>
      <c r="T41" s="10">
        <f>CHOOSE($Q$2,SUM(Proyectado!C41:C41),SUM(Proyectado!D41:D41),SUM(Proyectado!D41:E41),SUM(Proyectado!D41:F41),SUM(Proyectado!D41:G41),SUM(Proyectado!D41:H41),SUM(Proyectado!D41:I41),SUM(Proyectado!D41:J41),SUM(Proyectado!D41:K41),SUM(Proyectado!D41:L41),SUM(Proyectado!D41:M41),SUM(Proyectado!D41:N41),SUM(Proyectado!D41:O41))</f>
        <v>0</v>
      </c>
      <c r="U41" s="10">
        <f t="shared" si="12"/>
        <v>0</v>
      </c>
      <c r="W41" s="51"/>
    </row>
    <row r="42" spans="1:23" ht="18" customHeight="1" x14ac:dyDescent="0.2">
      <c r="B42" s="58" t="str">
        <f>+Proyectado!B42</f>
        <v>Otros</v>
      </c>
      <c r="C42" s="1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0">
        <f>CHOOSE($Q$2,Proyectado!C42,Proyectado!D42,Proyectado!E42,Proyectado!F42,Proyectado!G42,Proyectado!H42,Proyectado!I42,Proyectado!J42,Proyectado!K42,Proyectado!L42,Proyectado!M42,Proyectado!N42,Proyectado!O42)</f>
        <v>0</v>
      </c>
      <c r="Q42" s="10">
        <f t="shared" si="10"/>
        <v>0</v>
      </c>
      <c r="S42" s="10">
        <f t="shared" si="11"/>
        <v>0</v>
      </c>
      <c r="T42" s="10">
        <f>CHOOSE($Q$2,SUM(Proyectado!C42:C42),SUM(Proyectado!D42:D42),SUM(Proyectado!D42:E42),SUM(Proyectado!D42:F42),SUM(Proyectado!D42:G42),SUM(Proyectado!D42:H42),SUM(Proyectado!D42:I42),SUM(Proyectado!D42:J42),SUM(Proyectado!D42:K42),SUM(Proyectado!D42:L42),SUM(Proyectado!D42:M42),SUM(Proyectado!D42:N42),SUM(Proyectado!D42:O42))</f>
        <v>0</v>
      </c>
      <c r="U42" s="10">
        <f t="shared" si="12"/>
        <v>0</v>
      </c>
      <c r="W42" s="44" t="s">
        <v>49</v>
      </c>
    </row>
    <row r="43" spans="1:23" ht="18" customHeight="1" x14ac:dyDescent="0.2">
      <c r="B43" s="9" t="s">
        <v>9</v>
      </c>
      <c r="C43" s="16">
        <f t="shared" ref="C43:Q43" si="16">SUM(C17:C42)</f>
        <v>0</v>
      </c>
      <c r="D43" s="16">
        <f t="shared" si="16"/>
        <v>0</v>
      </c>
      <c r="E43" s="16">
        <f t="shared" si="16"/>
        <v>0</v>
      </c>
      <c r="F43" s="16">
        <f t="shared" si="16"/>
        <v>0</v>
      </c>
      <c r="G43" s="16">
        <f t="shared" si="16"/>
        <v>0</v>
      </c>
      <c r="H43" s="16">
        <f t="shared" si="16"/>
        <v>0</v>
      </c>
      <c r="I43" s="16">
        <f t="shared" si="16"/>
        <v>0</v>
      </c>
      <c r="J43" s="16">
        <f t="shared" si="16"/>
        <v>0</v>
      </c>
      <c r="K43" s="16">
        <f t="shared" si="16"/>
        <v>0</v>
      </c>
      <c r="L43" s="16">
        <f t="shared" si="16"/>
        <v>0</v>
      </c>
      <c r="M43" s="16">
        <f t="shared" si="16"/>
        <v>0</v>
      </c>
      <c r="N43" s="16">
        <f t="shared" si="16"/>
        <v>0</v>
      </c>
      <c r="O43" s="16">
        <f t="shared" si="16"/>
        <v>0</v>
      </c>
      <c r="P43" s="16">
        <f t="shared" si="16"/>
        <v>0</v>
      </c>
      <c r="Q43" s="16">
        <f t="shared" si="16"/>
        <v>0</v>
      </c>
      <c r="S43" s="16">
        <f>SUM(S17:S42)</f>
        <v>0</v>
      </c>
      <c r="T43" s="16">
        <f>SUM(T17:T42)</f>
        <v>0</v>
      </c>
      <c r="U43" s="16">
        <f>SUM(U17:U42)</f>
        <v>0</v>
      </c>
      <c r="V43" s="43"/>
      <c r="W43" s="55">
        <f>CHOOSE($Q$2,0,S43/1,S43/2,S43/3,S43/4,S43/5,S43/6,S43/7,S43/8,S43/9,S43/10,S43/11,S43/12)</f>
        <v>0</v>
      </c>
    </row>
    <row r="44" spans="1:23" ht="18" customHeight="1" x14ac:dyDescent="0.2">
      <c r="B44" s="9" t="s">
        <v>10</v>
      </c>
      <c r="C44" s="37">
        <f t="shared" ref="C44:Q44" si="17">(C14-C43)</f>
        <v>0</v>
      </c>
      <c r="D44" s="37">
        <f t="shared" si="17"/>
        <v>0</v>
      </c>
      <c r="E44" s="37">
        <f t="shared" si="17"/>
        <v>0</v>
      </c>
      <c r="F44" s="37">
        <f t="shared" si="17"/>
        <v>0</v>
      </c>
      <c r="G44" s="37">
        <f t="shared" si="17"/>
        <v>0</v>
      </c>
      <c r="H44" s="37">
        <f t="shared" si="17"/>
        <v>0</v>
      </c>
      <c r="I44" s="37">
        <f t="shared" si="17"/>
        <v>0</v>
      </c>
      <c r="J44" s="37">
        <f t="shared" si="17"/>
        <v>0</v>
      </c>
      <c r="K44" s="37">
        <f t="shared" si="17"/>
        <v>0</v>
      </c>
      <c r="L44" s="37">
        <f t="shared" si="17"/>
        <v>0</v>
      </c>
      <c r="M44" s="37">
        <f t="shared" si="17"/>
        <v>0</v>
      </c>
      <c r="N44" s="37">
        <f t="shared" si="17"/>
        <v>0</v>
      </c>
      <c r="O44" s="37">
        <f t="shared" si="17"/>
        <v>0</v>
      </c>
      <c r="P44" s="37">
        <f t="shared" si="17"/>
        <v>0</v>
      </c>
      <c r="Q44" s="37">
        <f t="shared" si="17"/>
        <v>0</v>
      </c>
      <c r="S44" s="37">
        <f>(S14-S43)</f>
        <v>0</v>
      </c>
      <c r="T44" s="37">
        <f>(T14-T43)</f>
        <v>0</v>
      </c>
      <c r="U44" s="37">
        <f>(U14-U43)</f>
        <v>0</v>
      </c>
      <c r="W44" s="56">
        <f>+W13-W43</f>
        <v>0</v>
      </c>
    </row>
    <row r="45" spans="1:23" s="63" customFormat="1" ht="8.25" customHeight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1:23" ht="18" customHeight="1" x14ac:dyDescent="0.2">
      <c r="B46" s="22" t="s">
        <v>43</v>
      </c>
      <c r="C46" s="20"/>
      <c r="D46" s="20"/>
      <c r="E46" s="20"/>
      <c r="F46" s="20"/>
      <c r="G46" s="13"/>
      <c r="H46" s="13"/>
      <c r="I46" s="13"/>
      <c r="J46" s="20"/>
      <c r="K46" s="20"/>
      <c r="L46" s="20"/>
      <c r="M46" s="20"/>
      <c r="N46" s="20"/>
      <c r="O46" s="20"/>
      <c r="P46" s="33"/>
      <c r="Q46" s="33"/>
      <c r="S46" s="33"/>
      <c r="T46" s="33"/>
      <c r="U46" s="33"/>
      <c r="W46" s="45"/>
    </row>
    <row r="47" spans="1:23" ht="18" customHeight="1" x14ac:dyDescent="0.2">
      <c r="B47" s="15" t="s">
        <v>45</v>
      </c>
      <c r="C47" s="3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9"/>
      <c r="Q47" s="19"/>
      <c r="S47" s="19"/>
      <c r="T47" s="33"/>
      <c r="U47" s="33"/>
      <c r="W47" s="46"/>
    </row>
    <row r="48" spans="1:23" ht="18" customHeight="1" x14ac:dyDescent="0.2">
      <c r="B48" s="15" t="s">
        <v>44</v>
      </c>
      <c r="C48" s="3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9"/>
      <c r="Q48" s="19"/>
      <c r="S48" s="19"/>
      <c r="T48" s="33"/>
      <c r="U48" s="33"/>
      <c r="W48" s="46"/>
    </row>
    <row r="49" spans="2:23" ht="19.5" customHeight="1" x14ac:dyDescent="0.2">
      <c r="B49" s="9" t="s">
        <v>46</v>
      </c>
      <c r="C49" s="64"/>
      <c r="D49" s="38">
        <f t="shared" ref="D49:O49" si="18">SUM(D47:D48)</f>
        <v>0</v>
      </c>
      <c r="E49" s="38">
        <f t="shared" si="18"/>
        <v>0</v>
      </c>
      <c r="F49" s="38">
        <f t="shared" si="18"/>
        <v>0</v>
      </c>
      <c r="G49" s="38">
        <f t="shared" si="18"/>
        <v>0</v>
      </c>
      <c r="H49" s="38">
        <f t="shared" si="18"/>
        <v>0</v>
      </c>
      <c r="I49" s="38">
        <f t="shared" si="18"/>
        <v>0</v>
      </c>
      <c r="J49" s="38">
        <f t="shared" si="18"/>
        <v>0</v>
      </c>
      <c r="K49" s="38">
        <f t="shared" si="18"/>
        <v>0</v>
      </c>
      <c r="L49" s="38">
        <f t="shared" si="18"/>
        <v>0</v>
      </c>
      <c r="M49" s="38">
        <f t="shared" si="18"/>
        <v>0</v>
      </c>
      <c r="N49" s="38">
        <f t="shared" si="18"/>
        <v>0</v>
      </c>
      <c r="O49" s="38">
        <f t="shared" si="18"/>
        <v>0</v>
      </c>
      <c r="P49" s="33"/>
      <c r="Q49" s="33"/>
      <c r="S49" s="33"/>
      <c r="T49" s="33"/>
      <c r="U49" s="33"/>
      <c r="W49" s="52"/>
    </row>
    <row r="50" spans="2:23" x14ac:dyDescent="0.2">
      <c r="B50" s="8"/>
      <c r="C50" s="7"/>
      <c r="D50" s="42">
        <f t="shared" ref="D50:O50" si="19">+D49-D44</f>
        <v>0</v>
      </c>
      <c r="E50" s="42">
        <f t="shared" si="19"/>
        <v>0</v>
      </c>
      <c r="F50" s="42">
        <f t="shared" si="19"/>
        <v>0</v>
      </c>
      <c r="G50" s="42">
        <f t="shared" si="19"/>
        <v>0</v>
      </c>
      <c r="H50" s="42">
        <f t="shared" si="19"/>
        <v>0</v>
      </c>
      <c r="I50" s="42">
        <f t="shared" si="19"/>
        <v>0</v>
      </c>
      <c r="J50" s="42">
        <f t="shared" si="19"/>
        <v>0</v>
      </c>
      <c r="K50" s="42">
        <f t="shared" si="19"/>
        <v>0</v>
      </c>
      <c r="L50" s="42">
        <f t="shared" si="19"/>
        <v>0</v>
      </c>
      <c r="M50" s="42">
        <f t="shared" si="19"/>
        <v>0</v>
      </c>
      <c r="N50" s="42">
        <f t="shared" si="19"/>
        <v>0</v>
      </c>
      <c r="O50" s="42">
        <f t="shared" si="19"/>
        <v>0</v>
      </c>
      <c r="P50" s="7"/>
      <c r="Q50" s="7"/>
      <c r="S50" s="7"/>
      <c r="T50" s="7"/>
      <c r="U50" s="7"/>
    </row>
    <row r="51" spans="2:23" x14ac:dyDescent="0.2">
      <c r="B51" s="8"/>
      <c r="C51" s="7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7"/>
      <c r="Q51" s="7"/>
      <c r="S51" s="7"/>
      <c r="T51" s="7"/>
      <c r="U51" s="7"/>
    </row>
    <row r="52" spans="2:23" x14ac:dyDescent="0.2">
      <c r="C52" s="2" t="s">
        <v>52</v>
      </c>
      <c r="D52" s="54">
        <f>IF(C44=0,,D44/C44-1)</f>
        <v>0</v>
      </c>
      <c r="E52" s="54">
        <f t="shared" ref="E52:O52" si="20">IF(D44=0,,E44/D44-1)</f>
        <v>0</v>
      </c>
      <c r="F52" s="54">
        <f t="shared" si="20"/>
        <v>0</v>
      </c>
      <c r="G52" s="54">
        <f t="shared" si="20"/>
        <v>0</v>
      </c>
      <c r="H52" s="54">
        <f t="shared" si="20"/>
        <v>0</v>
      </c>
      <c r="I52" s="54">
        <f t="shared" si="20"/>
        <v>0</v>
      </c>
      <c r="J52" s="54">
        <f t="shared" si="20"/>
        <v>0</v>
      </c>
      <c r="K52" s="54">
        <f t="shared" si="20"/>
        <v>0</v>
      </c>
      <c r="L52" s="54">
        <f t="shared" si="20"/>
        <v>0</v>
      </c>
      <c r="M52" s="54">
        <f t="shared" si="20"/>
        <v>0</v>
      </c>
      <c r="N52" s="54">
        <f t="shared" si="20"/>
        <v>0</v>
      </c>
      <c r="O52" s="54">
        <f t="shared" si="20"/>
        <v>0</v>
      </c>
    </row>
    <row r="53" spans="2:23" x14ac:dyDescent="0.2">
      <c r="C53" s="53" t="s">
        <v>53</v>
      </c>
      <c r="D53" s="54">
        <f>IF($C$44=0,,D44/$C$44-1)</f>
        <v>0</v>
      </c>
      <c r="E53" s="54">
        <f t="shared" ref="E53:O53" si="21">IF($C$44=0,,E44/$C$44-1)</f>
        <v>0</v>
      </c>
      <c r="F53" s="54">
        <f t="shared" si="21"/>
        <v>0</v>
      </c>
      <c r="G53" s="54">
        <f t="shared" si="21"/>
        <v>0</v>
      </c>
      <c r="H53" s="54">
        <f t="shared" si="21"/>
        <v>0</v>
      </c>
      <c r="I53" s="54">
        <f t="shared" si="21"/>
        <v>0</v>
      </c>
      <c r="J53" s="54">
        <f t="shared" si="21"/>
        <v>0</v>
      </c>
      <c r="K53" s="54">
        <f t="shared" si="21"/>
        <v>0</v>
      </c>
      <c r="L53" s="54">
        <f t="shared" si="21"/>
        <v>0</v>
      </c>
      <c r="M53" s="54">
        <f t="shared" si="21"/>
        <v>0</v>
      </c>
      <c r="N53" s="54">
        <f t="shared" si="21"/>
        <v>0</v>
      </c>
      <c r="O53" s="54">
        <f t="shared" si="21"/>
        <v>0</v>
      </c>
    </row>
    <row r="54" spans="2:23" x14ac:dyDescent="0.2">
      <c r="N54" s="43"/>
      <c r="O54" s="43"/>
      <c r="P54" s="43"/>
      <c r="Q54" s="43"/>
    </row>
    <row r="55" spans="2:23" x14ac:dyDescent="0.2">
      <c r="B55" s="2"/>
      <c r="E55" s="59"/>
      <c r="F55" s="60"/>
      <c r="G55" s="59"/>
      <c r="H55" s="59"/>
      <c r="I55" s="60"/>
      <c r="J55" s="59"/>
      <c r="K55" s="61"/>
      <c r="L55" s="59"/>
      <c r="M55" s="60"/>
      <c r="N55" s="59"/>
      <c r="O55" s="59"/>
      <c r="P55" s="59"/>
    </row>
  </sheetData>
  <conditionalFormatting sqref="U17:U42 Q17:Q42">
    <cfRule type="cellIs" dxfId="3" priority="28" operator="greaterThan">
      <formula>0</formula>
    </cfRule>
  </conditionalFormatting>
  <conditionalFormatting sqref="U17:U42">
    <cfRule type="cellIs" dxfId="2" priority="26" operator="greaterThan">
      <formula>0</formula>
    </cfRule>
    <cfRule type="cellIs" dxfId="1" priority="27" operator="greaterThan">
      <formula>0</formula>
    </cfRule>
  </conditionalFormatting>
  <conditionalFormatting sqref="Q8:Q12 U8:U12">
    <cfRule type="cellIs" dxfId="0" priority="25" operator="lessThan">
      <formula>0</formula>
    </cfRule>
  </conditionalFormatting>
  <pageMargins left="0" right="0" top="0.5" bottom="0.25" header="0" footer="0"/>
  <pageSetup scale="2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Drop Down 3">
              <controlPr defaultSize="0" print="0" autoLine="0" autoPict="0">
                <anchor moveWithCells="1">
                  <from>
                    <xdr:col>15</xdr:col>
                    <xdr:colOff>9525</xdr:colOff>
                    <xdr:row>1</xdr:row>
                    <xdr:rowOff>19050</xdr:rowOff>
                  </from>
                  <to>
                    <xdr:col>17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Proyectado</vt:lpstr>
      <vt:lpstr>Real</vt:lpstr>
      <vt:lpstr>Proyectado!Área_de_impresión</vt:lpstr>
      <vt:lpstr>Proyectado!Títulos_a_imprimir</vt:lpstr>
      <vt:lpstr>Real!Títulos_a_imprimir</vt:lpstr>
    </vt:vector>
  </TitlesOfParts>
  <Company>Service Corps of Retired Executives (SCORE®)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Carolina</cp:lastModifiedBy>
  <cp:lastPrinted>2011-11-30T23:47:42Z</cp:lastPrinted>
  <dcterms:created xsi:type="dcterms:W3CDTF">2001-02-13T23:13:55Z</dcterms:created>
  <dcterms:modified xsi:type="dcterms:W3CDTF">2023-10-14T15:26:02Z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TC010175123082</vt:lpwstr>
  </property>
</Properties>
</file>